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ldata\d\Documents and Settings\Pavlisková\Dokumenty\Rozpočty\Kudělka\2023 Kadeřnictví Bílovec\"/>
    </mc:Choice>
  </mc:AlternateContent>
  <bookViews>
    <workbookView xWindow="0" yWindow="0" windowWidth="0" windowHeight="0"/>
  </bookViews>
  <sheets>
    <sheet name="Rekapitulace stavby" sheetId="1" r:id="rId1"/>
    <sheet name="01 - stavební práce" sheetId="2" r:id="rId2"/>
    <sheet name="02 - zdravotechnika" sheetId="3" r:id="rId3"/>
    <sheet name="03 - elektroinstalace" sheetId="4" r:id="rId4"/>
    <sheet name="04 - VRN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stavební práce'!$C$96:$K$573</definedName>
    <definedName name="_xlnm.Print_Area" localSheetId="1">'01 - stavební práce'!$C$45:$J$78,'01 - stavební práce'!$C$84:$J$573</definedName>
    <definedName name="_xlnm.Print_Titles" localSheetId="1">'01 - stavební práce'!$96:$96</definedName>
    <definedName name="_xlnm._FilterDatabase" localSheetId="2" hidden="1">'02 - zdravotechnika'!$C$92:$K$240</definedName>
    <definedName name="_xlnm.Print_Area" localSheetId="2">'02 - zdravotechnika'!$C$45:$J$74,'02 - zdravotechnika'!$C$80:$J$240</definedName>
    <definedName name="_xlnm.Print_Titles" localSheetId="2">'02 - zdravotechnika'!$92:$92</definedName>
    <definedName name="_xlnm._FilterDatabase" localSheetId="3" hidden="1">'03 - elektroinstalace'!$C$82:$K$119</definedName>
    <definedName name="_xlnm.Print_Area" localSheetId="3">'03 - elektroinstalace'!$C$45:$J$64,'03 - elektroinstalace'!$C$70:$J$119</definedName>
    <definedName name="_xlnm.Print_Titles" localSheetId="3">'03 - elektroinstalace'!$82:$82</definedName>
    <definedName name="_xlnm._FilterDatabase" localSheetId="4" hidden="1">'04 - VRN'!$C$79:$K$91</definedName>
    <definedName name="_xlnm.Print_Area" localSheetId="4">'04 - VRN'!$C$45:$J$61,'04 - VRN'!$C$67:$J$91</definedName>
    <definedName name="_xlnm.Print_Titles" localSheetId="4">'04 - VRN'!$79:$79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4" r="J37"/>
  <c r="J36"/>
  <c i="1" r="AY57"/>
  <c i="4" r="J35"/>
  <c i="1" r="AX57"/>
  <c i="4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T85"/>
  <c r="T84"/>
  <c r="R86"/>
  <c r="R85"/>
  <c r="R84"/>
  <c r="P86"/>
  <c r="P85"/>
  <c r="P84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3" r="J37"/>
  <c r="J36"/>
  <c i="1" r="AY56"/>
  <c i="3" r="J35"/>
  <c i="1" r="AX56"/>
  <c i="3"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J89"/>
  <c r="F89"/>
  <c r="F87"/>
  <c r="E85"/>
  <c r="J54"/>
  <c r="F54"/>
  <c r="F52"/>
  <c r="E50"/>
  <c r="J24"/>
  <c r="E24"/>
  <c r="J55"/>
  <c r="J23"/>
  <c r="J18"/>
  <c r="E18"/>
  <c r="F90"/>
  <c r="J17"/>
  <c r="J12"/>
  <c r="J52"/>
  <c r="E7"/>
  <c r="E48"/>
  <c i="2" r="J37"/>
  <c r="J36"/>
  <c i="1" r="AY55"/>
  <c i="2" r="J35"/>
  <c i="1" r="AX55"/>
  <c i="2" r="BI572"/>
  <c r="BH572"/>
  <c r="BG572"/>
  <c r="BF572"/>
  <c r="T572"/>
  <c r="R572"/>
  <c r="P572"/>
  <c r="BI569"/>
  <c r="BH569"/>
  <c r="BG569"/>
  <c r="BF569"/>
  <c r="T569"/>
  <c r="R569"/>
  <c r="P569"/>
  <c r="BI567"/>
  <c r="BH567"/>
  <c r="BG567"/>
  <c r="BF567"/>
  <c r="T567"/>
  <c r="R567"/>
  <c r="P567"/>
  <c r="BI557"/>
  <c r="BH557"/>
  <c r="BG557"/>
  <c r="BF557"/>
  <c r="T557"/>
  <c r="R557"/>
  <c r="P557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42"/>
  <c r="BH542"/>
  <c r="BG542"/>
  <c r="BF542"/>
  <c r="T542"/>
  <c r="R542"/>
  <c r="P542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1"/>
  <c r="BH521"/>
  <c r="BG521"/>
  <c r="BF521"/>
  <c r="T521"/>
  <c r="R521"/>
  <c r="P521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5"/>
  <c r="BH485"/>
  <c r="BG485"/>
  <c r="BF485"/>
  <c r="T485"/>
  <c r="R485"/>
  <c r="P485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4"/>
  <c r="BH374"/>
  <c r="BG374"/>
  <c r="BF374"/>
  <c r="T374"/>
  <c r="T373"/>
  <c r="R374"/>
  <c r="R373"/>
  <c r="P374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6"/>
  <c r="BH256"/>
  <c r="BG256"/>
  <c r="BF256"/>
  <c r="T256"/>
  <c r="R256"/>
  <c r="P256"/>
  <c r="BI251"/>
  <c r="BH251"/>
  <c r="BG251"/>
  <c r="BF251"/>
  <c r="T251"/>
  <c r="R251"/>
  <c r="P251"/>
  <c r="BI247"/>
  <c r="BH247"/>
  <c r="BG247"/>
  <c r="BF247"/>
  <c r="T247"/>
  <c r="R247"/>
  <c r="P247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3"/>
  <c r="F93"/>
  <c r="F91"/>
  <c r="E89"/>
  <c r="J54"/>
  <c r="F54"/>
  <c r="F52"/>
  <c r="E50"/>
  <c r="J24"/>
  <c r="E24"/>
  <c r="J55"/>
  <c r="J23"/>
  <c r="J18"/>
  <c r="E18"/>
  <c r="F94"/>
  <c r="J17"/>
  <c r="J12"/>
  <c r="J91"/>
  <c r="E7"/>
  <c r="E48"/>
  <c i="1" r="L50"/>
  <c r="AM50"/>
  <c r="AM49"/>
  <c r="L49"/>
  <c r="AM47"/>
  <c r="L47"/>
  <c r="L45"/>
  <c r="L44"/>
  <c i="2" r="BK538"/>
  <c r="J526"/>
  <c r="BK490"/>
  <c r="BK428"/>
  <c r="J403"/>
  <c r="J396"/>
  <c r="BK390"/>
  <c r="J369"/>
  <c r="J343"/>
  <c r="BK309"/>
  <c r="BK280"/>
  <c r="J224"/>
  <c r="BK199"/>
  <c r="BK142"/>
  <c r="BK128"/>
  <c r="BK553"/>
  <c r="J542"/>
  <c r="J521"/>
  <c r="BK494"/>
  <c r="BK467"/>
  <c r="BK449"/>
  <c r="BK416"/>
  <c r="BK387"/>
  <c r="BK371"/>
  <c r="BK315"/>
  <c r="J288"/>
  <c r="J285"/>
  <c r="J266"/>
  <c r="J216"/>
  <c r="BK197"/>
  <c r="J170"/>
  <c r="J137"/>
  <c r="J112"/>
  <c r="BK572"/>
  <c r="J569"/>
  <c r="BK557"/>
  <c r="J553"/>
  <c r="BK546"/>
  <c r="J501"/>
  <c r="J472"/>
  <c r="J452"/>
  <c r="J428"/>
  <c r="BK409"/>
  <c r="J393"/>
  <c r="BK385"/>
  <c r="J364"/>
  <c r="J327"/>
  <c r="J309"/>
  <c r="BK290"/>
  <c r="BK262"/>
  <c r="J247"/>
  <c r="BK218"/>
  <c r="BK182"/>
  <c r="J166"/>
  <c r="J119"/>
  <c r="J104"/>
  <c r="BK515"/>
  <c r="BK498"/>
  <c r="J485"/>
  <c r="J458"/>
  <c r="BK433"/>
  <c r="BK400"/>
  <c r="J388"/>
  <c r="BK379"/>
  <c r="BK364"/>
  <c r="BK351"/>
  <c r="BK337"/>
  <c r="J306"/>
  <c r="J284"/>
  <c r="J197"/>
  <c r="BK174"/>
  <c r="BK119"/>
  <c i="3" r="J233"/>
  <c r="J224"/>
  <c r="J215"/>
  <c r="J197"/>
  <c r="BK186"/>
  <c r="J171"/>
  <c r="BK160"/>
  <c r="BK144"/>
  <c r="BK133"/>
  <c r="BK117"/>
  <c r="J237"/>
  <c r="BK225"/>
  <c r="BK216"/>
  <c r="BK197"/>
  <c r="J193"/>
  <c r="J185"/>
  <c r="BK169"/>
  <c r="J160"/>
  <c r="J146"/>
  <c r="J113"/>
  <c r="J228"/>
  <c r="BK215"/>
  <c r="J198"/>
  <c r="J191"/>
  <c r="BK183"/>
  <c r="J163"/>
  <c r="BK146"/>
  <c r="BK123"/>
  <c r="J103"/>
  <c r="BK185"/>
  <c r="BK178"/>
  <c r="J172"/>
  <c r="J158"/>
  <c r="J133"/>
  <c r="BK121"/>
  <c i="4" r="BK119"/>
  <c r="J110"/>
  <c r="BK107"/>
  <c r="J100"/>
  <c r="J118"/>
  <c r="BK112"/>
  <c r="J105"/>
  <c r="J99"/>
  <c r="BK93"/>
  <c r="J112"/>
  <c r="J107"/>
  <c r="BK98"/>
  <c r="BK101"/>
  <c r="J95"/>
  <c r="BK91"/>
  <c i="5" r="J86"/>
  <c r="BK86"/>
  <c r="BK90"/>
  <c i="2" r="J556"/>
  <c r="J535"/>
  <c r="BK512"/>
  <c r="J449"/>
  <c r="J433"/>
  <c r="BK405"/>
  <c r="BK394"/>
  <c r="BK388"/>
  <c r="J360"/>
  <c r="J340"/>
  <c r="J315"/>
  <c r="J286"/>
  <c r="J235"/>
  <c r="BK208"/>
  <c r="J185"/>
  <c r="J150"/>
  <c r="BK137"/>
  <c r="BK126"/>
  <c r="BK551"/>
  <c r="BK532"/>
  <c r="BK506"/>
  <c r="J482"/>
  <c r="BK458"/>
  <c r="J435"/>
  <c r="J399"/>
  <c r="J382"/>
  <c r="J337"/>
  <c r="J312"/>
  <c r="BK295"/>
  <c r="J280"/>
  <c r="BK270"/>
  <c r="J230"/>
  <c r="BK204"/>
  <c r="J177"/>
  <c r="BK150"/>
  <c r="BK133"/>
  <c r="J108"/>
  <c r="BK569"/>
  <c r="J567"/>
  <c r="BK556"/>
  <c r="J550"/>
  <c r="J532"/>
  <c r="J477"/>
  <c r="BK455"/>
  <c r="J451"/>
  <c r="J424"/>
  <c r="J405"/>
  <c r="J400"/>
  <c r="J390"/>
  <c r="J378"/>
  <c r="BK360"/>
  <c r="BK319"/>
  <c r="BK297"/>
  <c r="BK266"/>
  <c r="BK256"/>
  <c r="BK224"/>
  <c r="J188"/>
  <c r="BK180"/>
  <c r="J157"/>
  <c r="BK115"/>
  <c r="J538"/>
  <c r="BK510"/>
  <c r="J494"/>
  <c r="BK464"/>
  <c r="BK451"/>
  <c r="J422"/>
  <c r="J397"/>
  <c r="J384"/>
  <c r="BK369"/>
  <c r="J362"/>
  <c r="BK340"/>
  <c r="J323"/>
  <c r="BK285"/>
  <c r="J256"/>
  <c r="BK185"/>
  <c r="J126"/>
  <c i="3" r="BK237"/>
  <c r="J225"/>
  <c r="BK218"/>
  <c r="J199"/>
  <c r="J182"/>
  <c r="J169"/>
  <c r="BK156"/>
  <c r="BK141"/>
  <c r="J128"/>
  <c r="BK96"/>
  <c r="J231"/>
  <c r="J223"/>
  <c r="J213"/>
  <c r="BK203"/>
  <c r="BK188"/>
  <c r="BK171"/>
  <c r="J168"/>
  <c r="BK162"/>
  <c r="J148"/>
  <c r="J136"/>
  <c r="J96"/>
  <c r="BK222"/>
  <c r="BK213"/>
  <c r="J203"/>
  <c r="BK193"/>
  <c r="BK176"/>
  <c r="BK158"/>
  <c r="J144"/>
  <c r="J117"/>
  <c r="BK191"/>
  <c r="BK182"/>
  <c r="J174"/>
  <c r="J162"/>
  <c r="J143"/>
  <c r="J123"/>
  <c r="BK103"/>
  <c i="4" r="BK116"/>
  <c r="BK108"/>
  <c r="J102"/>
  <c r="J91"/>
  <c r="J117"/>
  <c r="J108"/>
  <c r="BK104"/>
  <c r="BK95"/>
  <c r="J119"/>
  <c r="J114"/>
  <c r="BK110"/>
  <c r="J104"/>
  <c r="BK96"/>
  <c r="J96"/>
  <c r="J92"/>
  <c r="J86"/>
  <c i="5" r="J88"/>
  <c r="BK84"/>
  <c r="J82"/>
  <c i="2" r="BK542"/>
  <c r="J530"/>
  <c r="J504"/>
  <c r="BK446"/>
  <c r="BK419"/>
  <c r="J402"/>
  <c r="J391"/>
  <c r="J371"/>
  <c r="J351"/>
  <c r="J330"/>
  <c r="BK288"/>
  <c r="BK247"/>
  <c r="BK222"/>
  <c r="BK191"/>
  <c r="BK166"/>
  <c r="BK131"/>
  <c r="BK104"/>
  <c r="BK550"/>
  <c r="BK530"/>
  <c r="J510"/>
  <c r="BK485"/>
  <c r="J464"/>
  <c r="J440"/>
  <c r="BK402"/>
  <c r="J374"/>
  <c r="J334"/>
  <c r="BK306"/>
  <c r="BK286"/>
  <c r="J276"/>
  <c r="BK251"/>
  <c r="J222"/>
  <c r="J199"/>
  <c r="J174"/>
  <c r="BK147"/>
  <c r="J131"/>
  <c i="1" r="AS54"/>
  <c i="2" r="J551"/>
  <c r="BK535"/>
  <c r="J512"/>
  <c r="BK482"/>
  <c r="BK461"/>
  <c r="BK440"/>
  <c r="BK422"/>
  <c r="J413"/>
  <c r="BK403"/>
  <c r="BK391"/>
  <c r="BK381"/>
  <c r="BK366"/>
  <c r="BK347"/>
  <c r="BK312"/>
  <c r="BK284"/>
  <c r="J262"/>
  <c r="J239"/>
  <c r="BK216"/>
  <c r="BK177"/>
  <c r="J128"/>
  <c r="BK112"/>
  <c r="BK526"/>
  <c r="BK501"/>
  <c r="J490"/>
  <c r="J461"/>
  <c r="BK452"/>
  <c r="BK424"/>
  <c r="BK413"/>
  <c r="BK396"/>
  <c r="BK382"/>
  <c r="BK378"/>
  <c r="BK358"/>
  <c r="BK327"/>
  <c r="J290"/>
  <c r="BK276"/>
  <c r="J191"/>
  <c r="J182"/>
  <c r="J100"/>
  <c i="3" r="BK231"/>
  <c r="BK221"/>
  <c r="BK206"/>
  <c r="J196"/>
  <c r="J180"/>
  <c r="BK163"/>
  <c r="J154"/>
  <c r="BK136"/>
  <c r="J121"/>
  <c r="J239"/>
  <c r="BK230"/>
  <c r="J218"/>
  <c r="BK207"/>
  <c r="BK196"/>
  <c r="BK189"/>
  <c r="J178"/>
  <c r="BK165"/>
  <c r="J152"/>
  <c r="J142"/>
  <c r="J99"/>
  <c r="J221"/>
  <c r="J211"/>
  <c r="BK199"/>
  <c r="J190"/>
  <c r="BK174"/>
  <c r="J156"/>
  <c r="J141"/>
  <c r="J109"/>
  <c r="J186"/>
  <c r="BK180"/>
  <c r="J167"/>
  <c r="J153"/>
  <c r="BK130"/>
  <c r="BK113"/>
  <c i="4" r="BK114"/>
  <c r="J109"/>
  <c r="BK105"/>
  <c r="BK92"/>
  <c r="BK89"/>
  <c r="J113"/>
  <c r="J101"/>
  <c r="BK97"/>
  <c r="BK86"/>
  <c r="J116"/>
  <c r="BK111"/>
  <c r="BK103"/>
  <c r="J97"/>
  <c r="J103"/>
  <c r="J94"/>
  <c r="J90"/>
  <c i="5" r="J84"/>
  <c i="2" r="J543"/>
  <c r="BK528"/>
  <c r="J498"/>
  <c r="BK435"/>
  <c r="J410"/>
  <c r="BK397"/>
  <c r="BK393"/>
  <c r="BK374"/>
  <c r="J358"/>
  <c r="BK334"/>
  <c r="J295"/>
  <c r="BK239"/>
  <c r="J218"/>
  <c r="BK170"/>
  <c r="J147"/>
  <c r="J133"/>
  <c r="J115"/>
  <c r="BK100"/>
  <c r="J546"/>
  <c r="J528"/>
  <c r="BK504"/>
  <c r="BK477"/>
  <c r="J446"/>
  <c r="J409"/>
  <c r="BK384"/>
  <c r="BK343"/>
  <c r="J319"/>
  <c r="J299"/>
  <c r="J273"/>
  <c r="BK235"/>
  <c r="J208"/>
  <c r="J180"/>
  <c r="BK157"/>
  <c r="J142"/>
  <c r="BK123"/>
  <c r="J572"/>
  <c r="BK567"/>
  <c r="J557"/>
  <c r="BK543"/>
  <c r="J515"/>
  <c r="J492"/>
  <c r="J467"/>
  <c r="J438"/>
  <c r="J419"/>
  <c r="BK410"/>
  <c r="J394"/>
  <c r="J387"/>
  <c r="J379"/>
  <c r="BK362"/>
  <c r="BK323"/>
  <c r="BK299"/>
  <c r="J270"/>
  <c r="J251"/>
  <c r="BK230"/>
  <c r="J204"/>
  <c r="BK161"/>
  <c r="J123"/>
  <c r="BK108"/>
  <c r="BK521"/>
  <c r="J506"/>
  <c r="BK492"/>
  <c r="BK472"/>
  <c r="J455"/>
  <c r="BK438"/>
  <c r="J416"/>
  <c r="BK399"/>
  <c r="J385"/>
  <c r="J381"/>
  <c r="J366"/>
  <c r="J347"/>
  <c r="BK330"/>
  <c r="J297"/>
  <c r="BK273"/>
  <c r="BK188"/>
  <c r="J161"/>
  <c i="3" r="BK239"/>
  <c r="BK228"/>
  <c r="BK223"/>
  <c r="BK211"/>
  <c r="BK198"/>
  <c r="J195"/>
  <c r="BK172"/>
  <c r="BK168"/>
  <c r="BK152"/>
  <c r="J130"/>
  <c r="BK99"/>
  <c r="BK233"/>
  <c r="BK224"/>
  <c r="J222"/>
  <c r="J206"/>
  <c r="BK190"/>
  <c r="J183"/>
  <c r="J170"/>
  <c r="BK167"/>
  <c r="BK153"/>
  <c r="BK143"/>
  <c r="BK114"/>
  <c r="J230"/>
  <c r="J216"/>
  <c r="J207"/>
  <c r="BK195"/>
  <c r="J188"/>
  <c r="BK170"/>
  <c r="BK154"/>
  <c r="BK142"/>
  <c r="J114"/>
  <c r="J189"/>
  <c r="J176"/>
  <c r="J165"/>
  <c r="BK148"/>
  <c r="BK128"/>
  <c r="BK109"/>
  <c i="4" r="BK118"/>
  <c r="J111"/>
  <c r="BK106"/>
  <c r="BK99"/>
  <c r="BK90"/>
  <c r="J115"/>
  <c r="J106"/>
  <c r="BK102"/>
  <c r="BK94"/>
  <c r="BK117"/>
  <c r="BK113"/>
  <c r="BK109"/>
  <c r="BK100"/>
  <c r="BK115"/>
  <c r="J98"/>
  <c r="J93"/>
  <c r="J89"/>
  <c i="5" r="J90"/>
  <c r="BK88"/>
  <c r="BK82"/>
  <c i="2" l="1" r="R99"/>
  <c r="R141"/>
  <c r="P169"/>
  <c r="P181"/>
  <c r="P190"/>
  <c r="P289"/>
  <c r="BK359"/>
  <c r="J359"/>
  <c r="J68"/>
  <c r="R377"/>
  <c r="BK404"/>
  <c r="J404"/>
  <c r="J72"/>
  <c r="R404"/>
  <c r="T404"/>
  <c r="R412"/>
  <c r="P466"/>
  <c r="BK514"/>
  <c r="J514"/>
  <c r="J75"/>
  <c r="R514"/>
  <c r="R545"/>
  <c r="T555"/>
  <c i="3" r="R95"/>
  <c r="R102"/>
  <c r="R112"/>
  <c r="P116"/>
  <c r="R140"/>
  <c r="P151"/>
  <c r="P155"/>
  <c r="P179"/>
  <c r="T194"/>
  <c r="R229"/>
  <c r="T232"/>
  <c i="2" r="T99"/>
  <c r="T141"/>
  <c r="R169"/>
  <c r="T181"/>
  <c r="T190"/>
  <c r="T289"/>
  <c r="R359"/>
  <c r="P377"/>
  <c r="BK412"/>
  <c r="J412"/>
  <c r="J73"/>
  <c r="T412"/>
  <c r="R466"/>
  <c r="P514"/>
  <c r="BK545"/>
  <c r="J545"/>
  <c r="J76"/>
  <c r="T545"/>
  <c r="R555"/>
  <c i="3" r="T95"/>
  <c r="T102"/>
  <c r="T112"/>
  <c r="T116"/>
  <c r="T140"/>
  <c r="BK151"/>
  <c r="J151"/>
  <c r="J68"/>
  <c r="BK155"/>
  <c r="BK179"/>
  <c r="J179"/>
  <c r="J70"/>
  <c r="BK194"/>
  <c r="J194"/>
  <c r="J71"/>
  <c r="BK229"/>
  <c r="J229"/>
  <c r="J72"/>
  <c r="BK232"/>
  <c r="J232"/>
  <c r="J73"/>
  <c i="4" r="BK88"/>
  <c r="J88"/>
  <c r="J63"/>
  <c r="P88"/>
  <c r="P87"/>
  <c r="P83"/>
  <c i="1" r="AU57"/>
  <c i="5" r="BK81"/>
  <c r="BK80"/>
  <c r="J80"/>
  <c r="J59"/>
  <c r="P81"/>
  <c r="P80"/>
  <c i="1" r="AU58"/>
  <c i="2" r="BK99"/>
  <c r="J99"/>
  <c r="J61"/>
  <c r="P141"/>
  <c r="T169"/>
  <c r="R181"/>
  <c r="R190"/>
  <c r="R289"/>
  <c r="T359"/>
  <c r="BK377"/>
  <c r="J377"/>
  <c r="J71"/>
  <c r="T377"/>
  <c r="P404"/>
  <c r="P412"/>
  <c r="BK466"/>
  <c r="J466"/>
  <c r="J74"/>
  <c r="T466"/>
  <c r="T514"/>
  <c r="P545"/>
  <c r="BK555"/>
  <c r="J555"/>
  <c r="J77"/>
  <c i="3" r="P95"/>
  <c r="P102"/>
  <c r="P112"/>
  <c r="R116"/>
  <c r="P140"/>
  <c r="R151"/>
  <c r="R155"/>
  <c r="R179"/>
  <c r="P194"/>
  <c r="T229"/>
  <c r="R232"/>
  <c i="4" r="R88"/>
  <c r="R87"/>
  <c r="R83"/>
  <c i="5" r="R81"/>
  <c r="R80"/>
  <c i="2" r="P99"/>
  <c r="BK141"/>
  <c r="J141"/>
  <c r="J63"/>
  <c r="BK169"/>
  <c r="J169"/>
  <c r="J64"/>
  <c r="BK181"/>
  <c r="J181"/>
  <c r="J65"/>
  <c r="BK190"/>
  <c r="J190"/>
  <c r="J66"/>
  <c r="BK289"/>
  <c r="J289"/>
  <c r="J67"/>
  <c r="P359"/>
  <c r="P555"/>
  <c i="3" r="BK95"/>
  <c r="J95"/>
  <c r="J61"/>
  <c r="BK102"/>
  <c r="J102"/>
  <c r="J62"/>
  <c r="BK112"/>
  <c r="J112"/>
  <c r="J63"/>
  <c r="BK116"/>
  <c r="J116"/>
  <c r="J64"/>
  <c r="BK140"/>
  <c r="J140"/>
  <c r="J65"/>
  <c r="T151"/>
  <c r="T155"/>
  <c r="T179"/>
  <c r="R194"/>
  <c r="P229"/>
  <c r="P232"/>
  <c i="4" r="T88"/>
  <c r="T87"/>
  <c r="T83"/>
  <c i="5" r="T81"/>
  <c r="T80"/>
  <c i="2" r="BK373"/>
  <c r="J373"/>
  <c r="J69"/>
  <c r="BK136"/>
  <c r="J136"/>
  <c r="J62"/>
  <c i="4" r="BK85"/>
  <c r="J85"/>
  <c r="J61"/>
  <c i="3" r="BK147"/>
  <c r="J147"/>
  <c r="J66"/>
  <c i="5" r="J55"/>
  <c r="BE88"/>
  <c r="E48"/>
  <c r="F55"/>
  <c r="BE86"/>
  <c r="BE90"/>
  <c r="J52"/>
  <c r="BE82"/>
  <c r="BE84"/>
  <c i="4" r="E48"/>
  <c r="J52"/>
  <c r="J80"/>
  <c r="BE92"/>
  <c r="BE97"/>
  <c r="BE98"/>
  <c r="BE99"/>
  <c r="BE104"/>
  <c r="BE107"/>
  <c r="BE108"/>
  <c r="BE110"/>
  <c r="BE111"/>
  <c r="BE113"/>
  <c r="BE114"/>
  <c i="3" r="J155"/>
  <c r="J69"/>
  <c i="4" r="BE86"/>
  <c r="BE91"/>
  <c r="BE93"/>
  <c r="BE94"/>
  <c r="BE100"/>
  <c r="BE101"/>
  <c r="BE105"/>
  <c r="BE106"/>
  <c r="BE116"/>
  <c r="BE118"/>
  <c r="BE119"/>
  <c r="F55"/>
  <c r="BE89"/>
  <c r="BE90"/>
  <c r="BE109"/>
  <c r="BE115"/>
  <c r="BE117"/>
  <c r="BE95"/>
  <c r="BE96"/>
  <c r="BE102"/>
  <c r="BE103"/>
  <c r="BE112"/>
  <c i="3" r="F55"/>
  <c r="E83"/>
  <c r="J90"/>
  <c r="BE99"/>
  <c r="BE114"/>
  <c r="BE128"/>
  <c r="BE133"/>
  <c r="BE153"/>
  <c r="BE154"/>
  <c r="BE156"/>
  <c r="BE158"/>
  <c r="BE167"/>
  <c r="BE170"/>
  <c r="BE190"/>
  <c r="BE193"/>
  <c r="BE196"/>
  <c r="BE117"/>
  <c r="BE121"/>
  <c r="BE130"/>
  <c r="BE143"/>
  <c r="BE148"/>
  <c r="BE152"/>
  <c r="BE160"/>
  <c r="BE162"/>
  <c r="BE163"/>
  <c r="BE165"/>
  <c r="BE171"/>
  <c r="BE180"/>
  <c r="BE182"/>
  <c r="BE185"/>
  <c r="BE189"/>
  <c r="BE195"/>
  <c r="BE197"/>
  <c r="BE213"/>
  <c r="BE221"/>
  <c r="BE225"/>
  <c r="BE230"/>
  <c r="BE231"/>
  <c r="J87"/>
  <c r="BE96"/>
  <c r="BE103"/>
  <c r="BE136"/>
  <c r="BE141"/>
  <c r="BE144"/>
  <c r="BE146"/>
  <c r="BE168"/>
  <c r="BE172"/>
  <c r="BE178"/>
  <c r="BE198"/>
  <c r="BE206"/>
  <c r="BE211"/>
  <c r="BE215"/>
  <c r="BE223"/>
  <c r="BE224"/>
  <c r="BE228"/>
  <c r="BE233"/>
  <c r="BE237"/>
  <c r="BE239"/>
  <c r="BE109"/>
  <c r="BE113"/>
  <c r="BE123"/>
  <c r="BE142"/>
  <c r="BE169"/>
  <c r="BE174"/>
  <c r="BE176"/>
  <c r="BE183"/>
  <c r="BE186"/>
  <c r="BE188"/>
  <c r="BE191"/>
  <c r="BE199"/>
  <c r="BE203"/>
  <c r="BE207"/>
  <c r="BE216"/>
  <c r="BE218"/>
  <c r="BE222"/>
  <c i="2" r="J52"/>
  <c r="F55"/>
  <c r="E87"/>
  <c r="BE104"/>
  <c r="BE108"/>
  <c r="BE123"/>
  <c r="BE126"/>
  <c r="BE128"/>
  <c r="BE133"/>
  <c r="BE137"/>
  <c r="BE147"/>
  <c r="BE161"/>
  <c r="BE166"/>
  <c r="BE177"/>
  <c r="BE197"/>
  <c r="BE208"/>
  <c r="BE216"/>
  <c r="BE222"/>
  <c r="BE230"/>
  <c r="BE235"/>
  <c r="BE239"/>
  <c r="BE288"/>
  <c r="BE306"/>
  <c r="BE309"/>
  <c r="BE312"/>
  <c r="BE315"/>
  <c r="BE371"/>
  <c r="BE374"/>
  <c r="BE387"/>
  <c r="BE388"/>
  <c r="BE393"/>
  <c r="BE402"/>
  <c r="BE419"/>
  <c r="BE440"/>
  <c r="BE446"/>
  <c r="BE477"/>
  <c r="BE485"/>
  <c r="BE512"/>
  <c r="BE530"/>
  <c r="BE532"/>
  <c r="BE542"/>
  <c r="J94"/>
  <c r="BE131"/>
  <c r="BE142"/>
  <c r="BE150"/>
  <c r="BE170"/>
  <c r="BE199"/>
  <c r="BE204"/>
  <c r="BE247"/>
  <c r="BE262"/>
  <c r="BE285"/>
  <c r="BE286"/>
  <c r="BE330"/>
  <c r="BE334"/>
  <c r="BE351"/>
  <c r="BE369"/>
  <c r="BE382"/>
  <c r="BE390"/>
  <c r="BE396"/>
  <c r="BE399"/>
  <c r="BE422"/>
  <c r="BE433"/>
  <c r="BE435"/>
  <c r="BE449"/>
  <c r="BE461"/>
  <c r="BE494"/>
  <c r="BE504"/>
  <c r="BE510"/>
  <c r="BE515"/>
  <c r="BE521"/>
  <c r="BE526"/>
  <c r="BE528"/>
  <c r="BE551"/>
  <c r="BE553"/>
  <c r="BE556"/>
  <c r="BE567"/>
  <c r="BE569"/>
  <c r="BE572"/>
  <c r="BE100"/>
  <c r="BE174"/>
  <c r="BE182"/>
  <c r="BE185"/>
  <c r="BE218"/>
  <c r="BE273"/>
  <c r="BE276"/>
  <c r="BE280"/>
  <c r="BE323"/>
  <c r="BE327"/>
  <c r="BE337"/>
  <c r="BE347"/>
  <c r="BE358"/>
  <c r="BE360"/>
  <c r="BE364"/>
  <c r="BE366"/>
  <c r="BE379"/>
  <c r="BE385"/>
  <c r="BE391"/>
  <c r="BE394"/>
  <c r="BE397"/>
  <c r="BE403"/>
  <c r="BE405"/>
  <c r="BE409"/>
  <c r="BE410"/>
  <c r="BE424"/>
  <c r="BE428"/>
  <c r="BE451"/>
  <c r="BE455"/>
  <c r="BE467"/>
  <c r="BE490"/>
  <c r="BE498"/>
  <c r="BE535"/>
  <c r="BE543"/>
  <c r="BE557"/>
  <c r="BE112"/>
  <c r="BE115"/>
  <c r="BE119"/>
  <c r="BE157"/>
  <c r="BE180"/>
  <c r="BE188"/>
  <c r="BE191"/>
  <c r="BE224"/>
  <c r="BE251"/>
  <c r="BE256"/>
  <c r="BE266"/>
  <c r="BE270"/>
  <c r="BE284"/>
  <c r="BE290"/>
  <c r="BE295"/>
  <c r="BE297"/>
  <c r="BE299"/>
  <c r="BE319"/>
  <c r="BE340"/>
  <c r="BE343"/>
  <c r="BE362"/>
  <c r="BE378"/>
  <c r="BE381"/>
  <c r="BE384"/>
  <c r="BE400"/>
  <c r="BE413"/>
  <c r="BE416"/>
  <c r="BE438"/>
  <c r="BE452"/>
  <c r="BE458"/>
  <c r="BE464"/>
  <c r="BE472"/>
  <c r="BE482"/>
  <c r="BE492"/>
  <c r="BE501"/>
  <c r="BE506"/>
  <c r="BE538"/>
  <c r="BE546"/>
  <c r="BE550"/>
  <c r="F34"/>
  <c i="1" r="BA55"/>
  <c i="3" r="F37"/>
  <c i="1" r="BD56"/>
  <c i="4" r="F37"/>
  <c i="1" r="BD57"/>
  <c i="4" r="F34"/>
  <c i="1" r="BA57"/>
  <c i="5" r="F36"/>
  <c i="1" r="BC58"/>
  <c i="2" r="F37"/>
  <c i="1" r="BD55"/>
  <c i="2" r="F36"/>
  <c i="1" r="BC55"/>
  <c i="4" r="F36"/>
  <c i="1" r="BC57"/>
  <c i="5" r="F35"/>
  <c i="1" r="BB58"/>
  <c i="5" r="J34"/>
  <c i="1" r="AW58"/>
  <c i="2" r="J34"/>
  <c i="1" r="AW55"/>
  <c i="3" r="J34"/>
  <c i="1" r="AW56"/>
  <c i="3" r="F36"/>
  <c i="1" r="BC56"/>
  <c i="5" r="F34"/>
  <c i="1" r="BA58"/>
  <c i="2" r="F35"/>
  <c i="1" r="BB55"/>
  <c i="3" r="F35"/>
  <c i="1" r="BB56"/>
  <c i="3" r="F34"/>
  <c i="1" r="BA56"/>
  <c i="4" r="J34"/>
  <c i="1" r="AW57"/>
  <c i="4" r="F35"/>
  <c i="1" r="BB57"/>
  <c i="5" r="F37"/>
  <c i="1" r="BD58"/>
  <c i="3" l="1" r="R150"/>
  <c i="2" r="T376"/>
  <c i="3" r="P150"/>
  <c i="2" r="R376"/>
  <c i="3" r="BK150"/>
  <c i="2" r="P376"/>
  <c r="T98"/>
  <c r="T97"/>
  <c i="3" r="R94"/>
  <c r="R93"/>
  <c i="2" r="P98"/>
  <c r="P97"/>
  <c i="1" r="AU55"/>
  <c i="3" r="T94"/>
  <c r="T150"/>
  <c r="P94"/>
  <c r="P93"/>
  <c i="1" r="AU56"/>
  <c i="2" r="R98"/>
  <c r="R97"/>
  <c i="3" r="BK94"/>
  <c r="J94"/>
  <c r="J60"/>
  <c i="2" r="BK376"/>
  <c r="J376"/>
  <c r="J70"/>
  <c i="4" r="BK84"/>
  <c r="J84"/>
  <c r="J60"/>
  <c r="BK87"/>
  <c r="J87"/>
  <c r="J62"/>
  <c i="5" r="J81"/>
  <c r="J60"/>
  <c i="2" r="BK98"/>
  <c r="BK97"/>
  <c r="J97"/>
  <c r="J30"/>
  <c i="1" r="AG55"/>
  <c i="3" r="J33"/>
  <c i="1" r="AV56"/>
  <c r="AT56"/>
  <c i="4" r="J33"/>
  <c i="1" r="AV57"/>
  <c r="AT57"/>
  <c i="5" r="F33"/>
  <c i="1" r="AZ58"/>
  <c r="BB54"/>
  <c r="AX54"/>
  <c r="BD54"/>
  <c r="W33"/>
  <c i="5" r="J30"/>
  <c i="1" r="AG58"/>
  <c i="2" r="J33"/>
  <c i="1" r="AV55"/>
  <c r="AT55"/>
  <c r="AN55"/>
  <c r="BC54"/>
  <c r="AY54"/>
  <c i="2" r="F33"/>
  <c i="1" r="AZ55"/>
  <c i="3" r="F33"/>
  <c i="1" r="AZ56"/>
  <c i="4" r="F33"/>
  <c i="1" r="AZ57"/>
  <c i="5" r="J33"/>
  <c i="1" r="AV58"/>
  <c r="AT58"/>
  <c r="AN58"/>
  <c r="BA54"/>
  <c r="W30"/>
  <c i="3" l="1" r="T93"/>
  <c r="BK93"/>
  <c r="J93"/>
  <c r="J59"/>
  <c i="2" r="J98"/>
  <c r="J60"/>
  <c i="4" r="BK83"/>
  <c r="J83"/>
  <c i="2" r="J59"/>
  <c i="3" r="J150"/>
  <c r="J67"/>
  <c i="5" r="J39"/>
  <c i="2" r="J39"/>
  <c i="1" r="AU54"/>
  <c i="4" r="J30"/>
  <c i="1" r="AG57"/>
  <c r="W31"/>
  <c r="W32"/>
  <c r="AW54"/>
  <c r="AK30"/>
  <c r="AZ54"/>
  <c r="W29"/>
  <c i="4" l="1" r="J39"/>
  <c r="J59"/>
  <c i="1" r="AN57"/>
  <c i="3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<sst xmlns="http://schemas.openxmlformats.org/spreadsheetml/2006/main">
  <si>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</si>
  <si>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</si>
  <si>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</si>
  <si>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</si>
  <si>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</si>
  <si>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{70eef7d8-fd6d-4631-973d-4dfff78cac62}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</si>
  <si>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</si>
  <si>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</si>
  <si>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</si>
  <si>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</si>
  <si>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</si>
  <si>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</si>
  <si>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</si>
  <si>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</si>
  <si>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</si>
  <si>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</si>
  <si>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</si>
  <si>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objektu č.p.910 Bílovec</t>
  </si>
  <si>
    <t>KSO:</t>
  </si>
  <si>
    <t/>
  </si>
  <si>
    <t>CC-CZ:</t>
  </si>
  <si>
    <t>Místo:</t>
  </si>
  <si>
    <t xml:space="preserve"> </t>
  </si>
  <si>
    <t>Datum:</t>
  </si>
  <si>
    <t>15. 4. 2023</t>
  </si>
  <si>
    <t>Zadavatel:</t>
  </si>
  <si>
    <t>IČ:</t>
  </si>
  <si>
    <t>Gymnázium Mikuláše Koperníka Bílovec</t>
  </si>
  <si>
    <t>DIČ:</t>
  </si>
  <si>
    <t>Uchazeč:</t>
  </si>
  <si>
    <t>Vyplň údaj</t>
  </si>
  <si>
    <t>Projektant:</t>
  </si>
  <si>
    <t>ing.arch. Tomáš Kudělka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</si>
  <si>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</si>
  <si>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</si>
  <si>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</si>
  <si>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</si>
  <si>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</si>
  <si>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</si>
  <si>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</si>
  <si>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</si>
  <si>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</si>
  <si>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</si>
  <si>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</si>
  <si>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</si>
  <si>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</si>
  <si>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</si>
  <si>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</si>
  <si>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</si>
  <si>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</si>
  <si>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</si>
  <si>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</si>
  <si>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</si>
  <si>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</si>
  <si>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</si>
  <si>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</si>
  <si>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</si>
  <si>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</si>
  <si>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</si>
  <si>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</si>
  <si>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</si>
  <si>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</si>
  <si>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</si>
  <si>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</si>
  <si>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</si>
  <si>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</si>
  <si>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</si>
  <si>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</si>
  <si>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</si>
  <si>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</si>
  <si>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</si>
  <si>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</si>
  <si>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</si>
  <si>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</si>
  <si>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</si>
  <si>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</si>
  <si>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</si>
  <si>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práce</t>
  </si>
  <si>
    <t>STA</t>
  </si>
  <si>
    <t>1</t>
  </si>
  <si>
    <t>{7b409549-d4f2-4cba-ae18-450710662d81}</t>
  </si>
  <si>
    <t>2</t>
  </si>
  <si>
    <t>02</t>
  </si>
  <si>
    <t>zdravotechnika</t>
  </si>
  <si>
    <t>{8e7085ec-ab89-40d8-b2d2-cf46b4905648}</t>
  </si>
  <si>
    <t>03</t>
  </si>
  <si>
    <t>elektroinstalace</t>
  </si>
  <si>
    <t>{e6445753-ff55-4402-83e4-bf82b0d5c20f}</t>
  </si>
  <si>
    <t>04</t>
  </si>
  <si>
    <t>VRN</t>
  </si>
  <si>
    <t>{702cc4b2-e9d8-437e-8a22-a1d326ad87fa}</t>
  </si>
  <si>
    <t>KRYCÍ LIST SOUPISU PRACÍ</t>
  </si>
  <si>
    <t>Objekt:</t>
  </si>
  <si>
    <t>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</si>
  <si>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</si>
  <si>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</si>
  <si>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</si>
  <si>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</si>
  <si>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</si>
  <si>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</si>
  <si>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</si>
  <si>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</si>
  <si>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</si>
  <si>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</si>
  <si>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</si>
  <si>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</si>
  <si>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</si>
  <si>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</si>
  <si>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</si>
  <si>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</si>
  <si>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</si>
  <si>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</si>
  <si>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</si>
  <si>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</si>
  <si>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</si>
  <si>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</si>
  <si>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</si>
  <si>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</si>
  <si>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</si>
  <si>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</si>
  <si>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</si>
  <si>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</si>
  <si>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</si>
  <si>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</si>
  <si>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</si>
  <si>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</si>
  <si>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</si>
  <si>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</si>
  <si>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</si>
  <si>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</si>
  <si>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</si>
  <si>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</si>
  <si>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</si>
  <si>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</si>
  <si>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113107111</t>
  </si>
  <si>
    <t>Odstranění podkladů nebo krytů ručně s přemístěním hmot na skládku na vzdálenost do 3 m nebo s naložením na dopravní prostředek z kameniva těženého, o tl. vrstvy do 100 mm</t>
  </si>
  <si>
    <t>m2</t>
  </si>
  <si>
    <t>4</t>
  </si>
  <si>
    <t>-1433378271</t>
  </si>
  <si>
    <t>Online PSC</t>
  </si>
  <si>
    <t>https://podminky.urs.cz/item/CS_URS_2023_01/113107111</t>
  </si>
  <si>
    <t>VV</t>
  </si>
  <si>
    <t xml:space="preserve"> vybourání stávající konstrukce chodníku</t>
  </si>
  <si>
    <t>(1,4*14,5+1,4*5,6)</t>
  </si>
  <si>
    <t>113107130</t>
  </si>
  <si>
    <t>Odstranění podkladů nebo krytů ručně s přemístěním hmot na skládku na vzdálenost do 3 m nebo s naložením na dopravní prostředek z betonu prostého, o tl. vrstvy do 100 mm</t>
  </si>
  <si>
    <t>1622966915</t>
  </si>
  <si>
    <t>https://podminky.urs.cz/item/CS_URS_2023_01/113107130</t>
  </si>
  <si>
    <t>(1,3*14,5+1,3*5,6)</t>
  </si>
  <si>
    <t>3</t>
  </si>
  <si>
    <t>113107132</t>
  </si>
  <si>
    <t>Odstranění podkladů nebo krytů ručně s přemístěním hmot na skládku na vzdálenost do 3 m nebo s naložením na dopravní prostředek z betonu prostého, o tl. vrstvy přes 150 do 300 mm</t>
  </si>
  <si>
    <t>-206603823</t>
  </si>
  <si>
    <t>https://podminky.urs.cz/item/CS_URS_2023_01/113107132</t>
  </si>
  <si>
    <t>stupeń u vstupu</t>
  </si>
  <si>
    <t>3,8*0,8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</si>
  <si>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</si>
  <si>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</si>
  <si>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</si>
  <si>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-402992750</t>
  </si>
  <si>
    <t>https://podminky.urs.cz/item/CS_URS_2023_01/113202111</t>
  </si>
  <si>
    <t>4,5*2+1,4</t>
  </si>
  <si>
    <t>5</t>
  </si>
  <si>
    <t>122211101</t>
  </si>
  <si>
    <t>Odkopávky a prokopávky ručně zapažené i nezapažené v hornině třídy těžitelnosti I skupiny 3</t>
  </si>
  <si>
    <t>m3</t>
  </si>
  <si>
    <t>-1743313962</t>
  </si>
  <si>
    <t>https://podminky.urs.cz/item/CS_URS_2023_01/122211101</t>
  </si>
  <si>
    <t>odkop pro podloží venkovní zpevněné plochy po vybourání stávající konstrukce</t>
  </si>
  <si>
    <t>(1,4*14,5+1,4*5,6)*0,1</t>
  </si>
  <si>
    <t>6</t>
  </si>
  <si>
    <t>131212531</t>
  </si>
  <si>
    <t>Hloubení jamek ručně objemu do 0,5 m3 s odhozením výkopku do 3 m nebo naložením na dopravní prostředek v hornině třídy těžitelnosti I skupiny 3 soudržných</t>
  </si>
  <si>
    <t>-1628037275</t>
  </si>
  <si>
    <t>https://podminky.urs.cz/item/CS_URS_2023_01/131212531</t>
  </si>
  <si>
    <t>pro zábradlí</t>
  </si>
  <si>
    <t>4*0,3*0,3*0,6</t>
  </si>
  <si>
    <t>7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</si>
  <si>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</si>
  <si>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</si>
  <si>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-379646095</t>
  </si>
  <si>
    <t>https://podminky.urs.cz/item/CS_URS_2023_01/162251102</t>
  </si>
  <si>
    <t>2,814+0,216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</si>
  <si>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</si>
  <si>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</si>
  <si>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</si>
  <si>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1343716545</t>
  </si>
  <si>
    <t>https://podminky.urs.cz/item/CS_URS_2023_01/162751117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</si>
  <si>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</si>
  <si>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</si>
  <si>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</si>
  <si>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918078214</t>
  </si>
  <si>
    <t>https://podminky.urs.cz/item/CS_URS_2023_01/162751119</t>
  </si>
  <si>
    <t>3,03*6</t>
  </si>
  <si>
    <t>10</t>
  </si>
  <si>
    <t>167151101</t>
  </si>
  <si>
    <t>Nakládání, skládání a překládání neulehlého výkopku nebo sypaniny strojně nakládání, množství do 100 m3, z horniny třídy těžitelnosti I, skupiny 1 až 3</t>
  </si>
  <si>
    <t>-1242940567</t>
  </si>
  <si>
    <t>https://podminky.urs.cz/item/CS_URS_2023_01/167151101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</si>
  <si>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</si>
  <si>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</si>
  <si>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</si>
  <si>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</si>
  <si>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-491563096</t>
  </si>
  <si>
    <t>https://podminky.urs.cz/item/CS_URS_2023_01/171201231</t>
  </si>
  <si>
    <t>3,03*1,6</t>
  </si>
  <si>
    <t>Zakládání</t>
  </si>
  <si>
    <t>12</t>
  </si>
  <si>
    <t>275313511</t>
  </si>
  <si>
    <t>Základy z betonu prostého patky a bloky z betonu kamenem neprokládaného tř. C 12/15</t>
  </si>
  <si>
    <t>342629830</t>
  </si>
  <si>
    <t>https://podminky.urs.cz/item/CS_URS_2022_01/275313511</t>
  </si>
  <si>
    <t>Svislé a kompletní konstrukce</t>
  </si>
  <si>
    <t>13</t>
  </si>
  <si>
    <t>317234410</t>
  </si>
  <si>
    <t>Vyzdívka mezi nosníky cihlami pálenými na maltu cementovou</t>
  </si>
  <si>
    <t>-2037700300</t>
  </si>
  <si>
    <t>https://podminky.urs.cz/item/CS_URS_2023_01/317234410</t>
  </si>
  <si>
    <t>0,1*1,2*2</t>
  </si>
  <si>
    <t>0,125*2,2*2</t>
  </si>
  <si>
    <t>Součet</t>
  </si>
  <si>
    <t>14</t>
  </si>
  <si>
    <t>340271045</t>
  </si>
  <si>
    <t>Zazdívka otvorů v příčkách nebo stěnách pórobetonovými tvárnicemi plochy přes 1 m2 do 4 m2, objemová hmotnost 500 kg/m3, tloušťka příčky 150 mm</t>
  </si>
  <si>
    <t>-886979802</t>
  </si>
  <si>
    <t>https://podminky.urs.cz/item/CS_URS_2023_01/340271045</t>
  </si>
  <si>
    <t>0,7*2,1*2</t>
  </si>
  <si>
    <t>317944321</t>
  </si>
  <si>
    <t>Válcované nosníky dodatečně osazované do připravených otvorů bez zazdění hlav do č. 12</t>
  </si>
  <si>
    <t>173818975</t>
  </si>
  <si>
    <t>https://podminky.urs.cz/item/CS_URS_2023_01/317944321</t>
  </si>
  <si>
    <t>2xL60/40</t>
  </si>
  <si>
    <t>0,0041*1,2*2</t>
  </si>
  <si>
    <t>2xL80/60</t>
  </si>
  <si>
    <t>0,00637*2,2*2</t>
  </si>
  <si>
    <t>16</t>
  </si>
  <si>
    <t>342272205</t>
  </si>
  <si>
    <t>Příčky z pórobetonových tvárnic hladkých na tenké maltové lože objemová hmotnost do 500 kg/m3, tloušťka příčky 50 mm</t>
  </si>
  <si>
    <t>-1593205178</t>
  </si>
  <si>
    <t>https://podminky.urs.cz/item/CS_URS_2023_01/342272205</t>
  </si>
  <si>
    <t>vyzdívka dvojité instalační příčky pro umyvadla</t>
  </si>
  <si>
    <t>1,2*(3,0*2+0,25)+0,25*3,0</t>
  </si>
  <si>
    <t>17</t>
  </si>
  <si>
    <t>346244381</t>
  </si>
  <si>
    <t>Plentování ocelových válcovaných nosníků jednostranné cihlami na maltu, výška stojiny do 200 mm</t>
  </si>
  <si>
    <t>-822221016</t>
  </si>
  <si>
    <t>https://podminky.urs.cz/item/CS_URS_2022_01/346244381</t>
  </si>
  <si>
    <t>0,1*2,2*2</t>
  </si>
  <si>
    <t>18</t>
  </si>
  <si>
    <t>346244354</t>
  </si>
  <si>
    <t>Obezdívka vestavěných splachovacích modulů rovných tl 100 mm z pórobetonových přesných tvárnic</t>
  </si>
  <si>
    <t>-1588350180</t>
  </si>
  <si>
    <t>https://podminky.urs.cz/item/CS_URS_2023_01/346244354</t>
  </si>
  <si>
    <t>1,25*1,2</t>
  </si>
  <si>
    <t>Vodorovné konstrukce</t>
  </si>
  <si>
    <t>19</t>
  </si>
  <si>
    <t>430321515</t>
  </si>
  <si>
    <t>Schodišťové konstrukce a rampy z betonu železového (bez výztuže) stupně, schodnice, ramena, podesty s nosníky tř. C 20/25</t>
  </si>
  <si>
    <t>52248835</t>
  </si>
  <si>
    <t>https://podminky.urs.cz/item/CS_URS_2023_01/430321515</t>
  </si>
  <si>
    <t xml:space="preserve">podklad stupňů </t>
  </si>
  <si>
    <t>1,2*0,25*1,5</t>
  </si>
  <si>
    <t>20</t>
  </si>
  <si>
    <t>430362021</t>
  </si>
  <si>
    <t>Výztuž schodišťových konstrukcí a ramp stupňů, schodnic, ramen, podest s nosníky ze svařovaných sítí z drátů typu KARI</t>
  </si>
  <si>
    <t>-684940298</t>
  </si>
  <si>
    <t>https://podminky.urs.cz/item/CS_URS_2023_01/430362021</t>
  </si>
  <si>
    <t>1,2*1,5*0,0045*1,2</t>
  </si>
  <si>
    <t>434121416</t>
  </si>
  <si>
    <t>Osazování schodišťových stupňů železobetonových s vyspárováním styčných spár, s provizorním dřevěným zábradlím a dočasným zakrytím stupnic prkny na schodnice, stupňů drsných</t>
  </si>
  <si>
    <t>-1568372081</t>
  </si>
  <si>
    <t>https://podminky.urs.cz/item/CS_URS_2023_01/434121416</t>
  </si>
  <si>
    <t>1,2*4</t>
  </si>
  <si>
    <t>22</t>
  </si>
  <si>
    <t>M</t>
  </si>
  <si>
    <t>59373003</t>
  </si>
  <si>
    <t>stupeň betonový vibrovlisovaný š 330 v 160 dl 1000mm</t>
  </si>
  <si>
    <t>-430010739</t>
  </si>
  <si>
    <t>Komunikace pozemní</t>
  </si>
  <si>
    <t>23</t>
  </si>
  <si>
    <t>564871011</t>
  </si>
  <si>
    <t>Podklad ze štěrkodrti ŠD s rozprostřením a zhutněním plochy jednotlivě do 100 m2, po zhutnění tl. 250 mm</t>
  </si>
  <si>
    <t>-1420239481</t>
  </si>
  <si>
    <t>https://podminky.urs.cz/item/CS_URS_2023_01/564871011</t>
  </si>
  <si>
    <t>24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</si>
  <si>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</si>
  <si>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</si>
  <si>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-1685153971</t>
  </si>
  <si>
    <t>https://podminky.urs.cz/item/CS_URS_2023_01/596211110</t>
  </si>
  <si>
    <t>(1,2*14,5+1,2*4,6)</t>
  </si>
  <si>
    <t>25</t>
  </si>
  <si>
    <t>59246008</t>
  </si>
  <si>
    <t>dlažba plošná betonová terasová tryskaná 400x600x40mm</t>
  </si>
  <si>
    <t>-2113294756</t>
  </si>
  <si>
    <t>22,92*1,02</t>
  </si>
  <si>
    <t>Úpravy povrchů, podlahy a osazování výplní</t>
  </si>
  <si>
    <t>26</t>
  </si>
  <si>
    <t>611131101</t>
  </si>
  <si>
    <t>Podkladní a spojovací vrstva vnitřních omítaných ploch cementový postřik nanášený ručně celoplošně stropů</t>
  </si>
  <si>
    <t>936476102</t>
  </si>
  <si>
    <t>https://podminky.urs.cz/item/CS_URS_2023_01/611131101</t>
  </si>
  <si>
    <t>0,15*(1,7+2,1+1,4+0,65)</t>
  </si>
  <si>
    <t>0,15*(3,0+3,35+3,7+1,5)</t>
  </si>
  <si>
    <t>80,54*0,1</t>
  </si>
  <si>
    <t>27</t>
  </si>
  <si>
    <t>611131121</t>
  </si>
  <si>
    <t>Podkladní a spojovací vrstva vnitřních omítaných ploch penetrace disperzní nanášená ručně stropů</t>
  </si>
  <si>
    <t>1547784950</t>
  </si>
  <si>
    <t>https://podminky.urs.cz/item/CS_URS_2023_01/611131121</t>
  </si>
  <si>
    <t>28</t>
  </si>
  <si>
    <t>611315121</t>
  </si>
  <si>
    <t>Vápenná omítka rýh štuková ve stropech, šířky rýhy do 150 mm</t>
  </si>
  <si>
    <t>-435910428</t>
  </si>
  <si>
    <t>https://podminky.urs.cz/item/CS_URS_2023_01/611315121</t>
  </si>
  <si>
    <t>29</t>
  </si>
  <si>
    <t>611325421</t>
  </si>
  <si>
    <t>Oprava vápenocementové omítky vnitřních ploch štukové dvouvrstvé, tloušťky do 20 mm a tloušťky štuku do 3 mm stropů, v rozsahu opravované plochy do 10%</t>
  </si>
  <si>
    <t>120573414</t>
  </si>
  <si>
    <t>https://podminky.urs.cz/item/CS_URS_2023_01/611325421</t>
  </si>
  <si>
    <t>oprava po elektro kadeřnictví</t>
  </si>
  <si>
    <t>42,55+6,35+1,74+3,78+3,74+12,2+10,18</t>
  </si>
  <si>
    <t>30</t>
  </si>
  <si>
    <t>612131101</t>
  </si>
  <si>
    <t>Podkladní a spojovací vrstva vnitřních omítaných ploch cementový postřik nanášený ručně celoplošně stěn</t>
  </si>
  <si>
    <t>-1778664017</t>
  </si>
  <si>
    <t>https://podminky.urs.cz/item/CS_URS_2023_01/612131101</t>
  </si>
  <si>
    <t>(2,75*3+2,1*2)*0,15</t>
  </si>
  <si>
    <t>(2,75*7+2,1*2)*0,15</t>
  </si>
  <si>
    <t>2,0*(3,0+2,3+2,2*2+1,4*2+1,95*2+2,2*2)-(0,6*1,97+0,9*1,97)</t>
  </si>
  <si>
    <t>155,541*0,1</t>
  </si>
  <si>
    <t>31</t>
  </si>
  <si>
    <t>612131121</t>
  </si>
  <si>
    <t>Podkladní a spojovací vrstva vnitřních omítaných ploch penetrace disperzní nanášená ručně stěn</t>
  </si>
  <si>
    <t>-196257540</t>
  </si>
  <si>
    <t>https://podminky.urs.cz/item/CS_URS_2023_01/612131121</t>
  </si>
  <si>
    <t>32</t>
  </si>
  <si>
    <t>612142001</t>
  </si>
  <si>
    <t>Potažení vnitřních ploch pletivem v ploše nebo pruzích, na plném podkladu sklovláknitým vtlačením do tmelu stěn</t>
  </si>
  <si>
    <t>1381128283</t>
  </si>
  <si>
    <t>https://podminky.urs.cz/item/CS_URS_2023_01/612142001</t>
  </si>
  <si>
    <t>na zazdívky, pouzdro, po obkladech</t>
  </si>
  <si>
    <t>0,7*2,1*4+0,9*2,1*2+(2,7+2,0)*(1,0+1,25+0,5)</t>
  </si>
  <si>
    <t>33</t>
  </si>
  <si>
    <t>612311131</t>
  </si>
  <si>
    <t>Potažení vnitřních ploch vápenným štukem tloušťky do 3 mm svislých konstrukcí stěn</t>
  </si>
  <si>
    <t>-68509058</t>
  </si>
  <si>
    <t>https://podminky.urs.cz/item/CS_URS_2023_01/612311131</t>
  </si>
  <si>
    <t>34</t>
  </si>
  <si>
    <t>612325121</t>
  </si>
  <si>
    <t>Vápenocementová omítka rýh štuková ve stěnách, šířky rýhy do 150 mm</t>
  </si>
  <si>
    <t>-2146024275</t>
  </si>
  <si>
    <t>https://podminky.urs.cz/item/CS_URS_2023_01/612325121</t>
  </si>
  <si>
    <t xml:space="preserve">zaomítání po bourání příček </t>
  </si>
  <si>
    <t>35</t>
  </si>
  <si>
    <t>612325223</t>
  </si>
  <si>
    <t>Vápenocementová omítka jednotlivých malých ploch štuková na stěnách, plochy jednotlivě přes 0,25 do 1 m2 včetně začištění omítky a penetrace</t>
  </si>
  <si>
    <t>kus</t>
  </si>
  <si>
    <t>1585204480</t>
  </si>
  <si>
    <t>https://podminky.urs.cz/item/CS_URS_2023_01/612325223</t>
  </si>
  <si>
    <t>v části šaten</t>
  </si>
  <si>
    <t>odhad</t>
  </si>
  <si>
    <t>36</t>
  </si>
  <si>
    <t>612325225</t>
  </si>
  <si>
    <t>Vápenocementová omítka jednotlivých malých ploch štuková na stěnách, plochy jednotlivě přes 1,0 do 4 m2 včetně začištění omítky a penetrace</t>
  </si>
  <si>
    <t>-1367205467</t>
  </si>
  <si>
    <t>https://podminky.urs.cz/item/CS_URS_2023_01/612325225</t>
  </si>
  <si>
    <t xml:space="preserve">zahrubování pouzdra </t>
  </si>
  <si>
    <t>37</t>
  </si>
  <si>
    <t>612325421</t>
  </si>
  <si>
    <t>Oprava vápenocementové omítky vnitřních ploch štukové dvouvrstvé, tloušťky do 20 mm a tloušťky štuku do 3 mm stěn, v rozsahu opravované plochy do 10%</t>
  </si>
  <si>
    <t>-643218704</t>
  </si>
  <si>
    <t>https://podminky.urs.cz/item/CS_URS_2023_01/612325421</t>
  </si>
  <si>
    <t>2,7*(5,5+2,5*2+3,0+3,125+8,1+2,3+5,3+2,1*2+3,45+3,75+3,2+2,2*6+1,4*2+1,95*2+1,7*2+3,18*2+3,2*2)</t>
  </si>
  <si>
    <t>-(1,5*1,5+2,1*1,5*3+0,9*2,4*2)</t>
  </si>
  <si>
    <t>-(0,8*1,97*9+0,6*1,97*2+0,9*1,97*2)</t>
  </si>
  <si>
    <t>0,2*(1,5*3+2,1*3+1,5*6+0,9*2+2,4*4)</t>
  </si>
  <si>
    <t>-38,645</t>
  </si>
  <si>
    <t>38</t>
  </si>
  <si>
    <t>612331121</t>
  </si>
  <si>
    <t>Omítka cementová vnitřních ploch nanášená ručně jednovrstvá, tloušťky do 10 mm hladká svislých konstrukcí stěn</t>
  </si>
  <si>
    <t>-1208145264</t>
  </si>
  <si>
    <t>https://podminky.urs.cz/item/CS_URS_2023_01/612331121</t>
  </si>
  <si>
    <t>pod obklady</t>
  </si>
  <si>
    <t>39</t>
  </si>
  <si>
    <t>619991011</t>
  </si>
  <si>
    <t>Zakrytí vnitřních ploch před znečištěním včetně pozdějšího odkrytí konstrukcí a prvků obalením fólií a přelepením páskou</t>
  </si>
  <si>
    <t>-1904715405</t>
  </si>
  <si>
    <t>https://podminky.urs.cz/item/CS_URS_2023_01/619991011</t>
  </si>
  <si>
    <t>(1,5*1,5+2,1*1,5*3+0,9*2,4*2)</t>
  </si>
  <si>
    <t>(2,1*1,6*3)</t>
  </si>
  <si>
    <t>40</t>
  </si>
  <si>
    <t>619995001</t>
  </si>
  <si>
    <t>Začištění omítek (s dodáním hmot) kolem oken, dveří, podlah, obkladů apod.</t>
  </si>
  <si>
    <t>-175486365</t>
  </si>
  <si>
    <t>https://podminky.urs.cz/item/CS_URS_2023_01/619995001</t>
  </si>
  <si>
    <t>2,0+3,0+2,3+2,0+2,2*2+1,4*2+1,95*2+2,2*2</t>
  </si>
  <si>
    <t>(5,5+2,5*2+3,0+3,125+8,1+2,3+5,3+2,1*2+3,45+3,75+3,2+2,2*6+1,4*2+1,95*2+1,7*2+3,18*2+3,2*2)</t>
  </si>
  <si>
    <t>-(0,9*2+0,8*9+0,6*2+0,9*2)</t>
  </si>
  <si>
    <t>41</t>
  </si>
  <si>
    <t>619996145</t>
  </si>
  <si>
    <t>Ochrana stavebních konstrukcí a samostatných prvků včetně pozdějšího odstranění obalením geotextilií samostatných konstrukcí a prvků</t>
  </si>
  <si>
    <t>-1216470910</t>
  </si>
  <si>
    <t>https://podminky.urs.cz/item/CS_URS_2023_01/619996145</t>
  </si>
  <si>
    <t>chodba</t>
  </si>
  <si>
    <t>42</t>
  </si>
  <si>
    <t>631311125</t>
  </si>
  <si>
    <t>Mazanina z betonu prostého bez zvýšených nároků na prostředí tl. přes 80 do 120 mm tř. C 20/25</t>
  </si>
  <si>
    <t>-1736525835</t>
  </si>
  <si>
    <t>https://podminky.urs.cz/item/CS_URS_2023_01/631311125</t>
  </si>
  <si>
    <t>vybetonování stupně u vchodu</t>
  </si>
  <si>
    <t>1,2*4,0*0,15</t>
  </si>
  <si>
    <t>43</t>
  </si>
  <si>
    <t>631351101</t>
  </si>
  <si>
    <t>Bednění v podlahách rýh a hran zřízení</t>
  </si>
  <si>
    <t>-1301374685</t>
  </si>
  <si>
    <t>https://podminky.urs.cz/item/CS_URS_2023_01/631351101</t>
  </si>
  <si>
    <t>0,15*(1,2*2+4,0)</t>
  </si>
  <si>
    <t>44</t>
  </si>
  <si>
    <t>631351102</t>
  </si>
  <si>
    <t>Bednění v podlahách rýh a hran odstranění</t>
  </si>
  <si>
    <t>1183399609</t>
  </si>
  <si>
    <t>https://podminky.urs.cz/item/CS_URS_2023_01/631351102</t>
  </si>
  <si>
    <t>0,96</t>
  </si>
  <si>
    <t>45</t>
  </si>
  <si>
    <t>632451105</t>
  </si>
  <si>
    <t>Potěr cementový samonivelační ze suchých směsí tloušťky přes 10 do 15 mm</t>
  </si>
  <si>
    <t>1669989505</t>
  </si>
  <si>
    <t>https://podminky.urs.cz/item/CS_URS_2023_01/632451105</t>
  </si>
  <si>
    <t>srovnání pod novou dlažbu po odsekání dlažby do malty</t>
  </si>
  <si>
    <t>2,095*(1,2+1,9)+1,7*2,3</t>
  </si>
  <si>
    <t>46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</si>
  <si>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</si>
  <si>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</si>
  <si>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-705020141</t>
  </si>
  <si>
    <t>https://podminky.urs.cz/item/CS_URS_2023_01/632451441</t>
  </si>
  <si>
    <t>po demontáži vany</t>
  </si>
  <si>
    <t>1,7*0,8</t>
  </si>
  <si>
    <t>47</t>
  </si>
  <si>
    <t>642944121.1</t>
  </si>
  <si>
    <t>Osazení ocelových dveřních zárubní lisovaných nebo z úhelníků dodatečně s vybetonováním prahu, plochy do 2,5 m2</t>
  </si>
  <si>
    <t>1926515264</t>
  </si>
  <si>
    <t>48</t>
  </si>
  <si>
    <t>55331437</t>
  </si>
  <si>
    <t xml:space="preserve">zárubeň jednokřídlá ocelová  s protipožární úpravou pro dodatečnou montáž tl stěny 110-150mm rozměru 800/1970, 2100mm</t>
  </si>
  <si>
    <t>1142023101</t>
  </si>
  <si>
    <t>49</t>
  </si>
  <si>
    <t>642946111</t>
  </si>
  <si>
    <t>Osazení stavebního pouzdra posuvných dveří do zděné příčky s jednou kapsou pro jedno dveřní křídlo průchozí šířky do 800 mm</t>
  </si>
  <si>
    <t>-1778874063</t>
  </si>
  <si>
    <t>https://podminky.urs.cz/item/CS_URS_2023_01/642946111</t>
  </si>
  <si>
    <t>50</t>
  </si>
  <si>
    <t>55331612</t>
  </si>
  <si>
    <t>pouzdro stavební posuvných dveří jednopouzdrové 800mm standardní rozměr</t>
  </si>
  <si>
    <t>938019494</t>
  </si>
  <si>
    <t>Ostatní konstrukce a práce, bourání</t>
  </si>
  <si>
    <t>51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</si>
  <si>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</si>
  <si>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</si>
  <si>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-2076528052</t>
  </si>
  <si>
    <t>https://podminky.urs.cz/item/CS_URS_2021_01/916231213</t>
  </si>
  <si>
    <t>PSC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</si>
  <si>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</si>
  <si>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P</t>
  </si>
  <si>
    <t>Poznámka k položce:_x000d_
mimo kruhové plochy - zde obrubník neuvažován</t>
  </si>
  <si>
    <t>(1,2+14,5+2*4,6)</t>
  </si>
  <si>
    <t>52</t>
  </si>
  <si>
    <t>59217001</t>
  </si>
  <si>
    <t>obrubník betonový zahradní 1000x50x250mm</t>
  </si>
  <si>
    <t>-661017633</t>
  </si>
  <si>
    <t>24,9*1,02</t>
  </si>
  <si>
    <t>53</t>
  </si>
  <si>
    <t>949101111</t>
  </si>
  <si>
    <t>Lešení pomocné pracovní pro objekty pozemních staveb pro zatížení do 150 kg/m2, o výšce lešeňové podlahy do 1,9 m</t>
  </si>
  <si>
    <t>267189066</t>
  </si>
  <si>
    <t>https://podminky.urs.cz/item/CS_URS_2023_01/949101111</t>
  </si>
  <si>
    <t>54</t>
  </si>
  <si>
    <t>952901111</t>
  </si>
  <si>
    <t>Vyčištění budov nebo objektů před předáním do užívání budov bytové nebo občanské výstavby, světlé výšky podlaží do 4 m</t>
  </si>
  <si>
    <t>838558118</t>
  </si>
  <si>
    <t>https://podminky.urs.cz/item/CS_URS_2023_01/952901111</t>
  </si>
  <si>
    <t>Poznámka k položce:_x000d_
požadavek - vyčištění "dočista" včetně umytí oken</t>
  </si>
  <si>
    <t>17,63+11,9*2+3,68+1,14*2+2,47*2+3,74</t>
  </si>
  <si>
    <t>3,6*1,9+10,3*1,9</t>
  </si>
  <si>
    <t>55</t>
  </si>
  <si>
    <t>962031132</t>
  </si>
  <si>
    <t>Bourání příček z cihel, tvárnic nebo příčkovek z cihel pálených, plných nebo dutých na maltu vápennou nebo vápenocementovou, tl. do 100 mm</t>
  </si>
  <si>
    <t>-1201730207</t>
  </si>
  <si>
    <t>https://podminky.urs.cz/item/CS_URS_2023_01/962031132</t>
  </si>
  <si>
    <t>2,75*(1,7+2,1+1,4+0,65)-(0,8*1,97+0,6*1,97)+0,25*0,6</t>
  </si>
  <si>
    <t>56</t>
  </si>
  <si>
    <t>962031133</t>
  </si>
  <si>
    <t>Bourání příček z cihel, tvárnic nebo příčkovek z cihel pálených, plných nebo dutých na maltu vápennou nebo vápenocementovou, tl. do 150 mm</t>
  </si>
  <si>
    <t>1031244710</t>
  </si>
  <si>
    <t>https://podminky.urs.cz/item/CS_URS_2023_01/962031133</t>
  </si>
  <si>
    <t>2,75*(3,0+3,35+3,7+1,5)-(0,8*1,97*2+1,25*1,97)</t>
  </si>
  <si>
    <t>57</t>
  </si>
  <si>
    <t>963042819</t>
  </si>
  <si>
    <t>Bourání schodišťových stupňů betonových zhotovených na místě</t>
  </si>
  <si>
    <t>912579096</t>
  </si>
  <si>
    <t>https://podminky.urs.cz/item/CS_URS_2023_01/963042819</t>
  </si>
  <si>
    <t>58</t>
  </si>
  <si>
    <t>967023692</t>
  </si>
  <si>
    <t>Přisekání (špicování) ploch kamenných nebo jiných s tvrdým povrchem pro nové povrchové vrstvy, plochy do 2 m2</t>
  </si>
  <si>
    <t>955450156</t>
  </si>
  <si>
    <t>https://podminky.urs.cz/item/CS_URS_2023_01/967023692</t>
  </si>
  <si>
    <t>přisekání srovnání po odsekání dlažby do malty</t>
  </si>
  <si>
    <t>59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</si>
  <si>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</si>
  <si>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</si>
  <si>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845577383</t>
  </si>
  <si>
    <t>https://podminky.urs.cz/item/CS_URS_2023_01/967031732</t>
  </si>
  <si>
    <t>srovnání po vybourání příček</t>
  </si>
  <si>
    <t>(2,75*3+2,1*2)*0,125</t>
  </si>
  <si>
    <t>60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</si>
  <si>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</si>
  <si>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</si>
  <si>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460686011</t>
  </si>
  <si>
    <t>https://podminky.urs.cz/item/CS_URS_2023_01/967031733</t>
  </si>
  <si>
    <t>61</t>
  </si>
  <si>
    <t>968072455</t>
  </si>
  <si>
    <t>Vybourání kovových rámů oken s křídly, dveřních zárubní, vrat, stěn, ostění nebo obkladů dveřních zárubní, plochy do 2 m2 včetně vyvěšení dveřních křídel</t>
  </si>
  <si>
    <t>1859046576</t>
  </si>
  <si>
    <t>https://podminky.urs.cz/item/CS_URS_2023_01/968072455</t>
  </si>
  <si>
    <t>0,8*1,97*4+0,6*3</t>
  </si>
  <si>
    <t>62</t>
  </si>
  <si>
    <t>968072456</t>
  </si>
  <si>
    <t>Vybourání kovových rámů oken s křídly, dveřních zárubní, vrat, stěn, ostění nebo obkladů dveřních zárubní, plochy přes 2 m2</t>
  </si>
  <si>
    <t>-738015266</t>
  </si>
  <si>
    <t>https://podminky.urs.cz/item/CS_URS_2023_01/968072456</t>
  </si>
  <si>
    <t>1,25*1,97</t>
  </si>
  <si>
    <t>0,8*1,97*2</t>
  </si>
  <si>
    <t>63</t>
  </si>
  <si>
    <t>971033621</t>
  </si>
  <si>
    <t>Vybourání otvorů ve zdivu základovém nebo nadzákladovém z cihel, tvárnic, příčkovek z cihel pálených na maltu vápennou nebo vápenocementovou plochy do 4 m2, tl. do 100 mm</t>
  </si>
  <si>
    <t>-1952091167</t>
  </si>
  <si>
    <t>https://podminky.urs.cz/item/CS_URS_2023_01/971033621</t>
  </si>
  <si>
    <t>1,0*2,05</t>
  </si>
  <si>
    <t>64</t>
  </si>
  <si>
    <t>971033631</t>
  </si>
  <si>
    <t>Vybourání otvorů ve zdivu základovém nebo nadzákladovém z cihel, tvárnic, příčkovek z cihel pálených na maltu vápennou nebo vápenocementovou plochy do 4 m2, tl. do 150 mm</t>
  </si>
  <si>
    <t>-1919540549</t>
  </si>
  <si>
    <t>https://podminky.urs.cz/item/CS_URS_2023_01/971033631</t>
  </si>
  <si>
    <t>1,8*2,1</t>
  </si>
  <si>
    <t>65</t>
  </si>
  <si>
    <t>974031664</t>
  </si>
  <si>
    <t>Vysekání rýh ve zdivu cihelném na maltu vápennou nebo vápenocementovou pro vtahování nosníků do zdí, před vybouráním otvoru do hl. 150 mm, při v. nosníku do 150 mm</t>
  </si>
  <si>
    <t>-237624038</t>
  </si>
  <si>
    <t>https://podminky.urs.cz/item/CS_URS_2023_01/974031664</t>
  </si>
  <si>
    <t>1,2*2+2,2*2</t>
  </si>
  <si>
    <t>66</t>
  </si>
  <si>
    <t>978013191</t>
  </si>
  <si>
    <t>Otlučení vápenných nebo vápenocementových omítek vnitřních ploch stěn s vyškrabáním spar, s očištěním zdiva, v rozsahu přes 50 do 100 %</t>
  </si>
  <si>
    <t>-1506853560</t>
  </si>
  <si>
    <t>https://podminky.urs.cz/item/CS_URS_2023_01/978013191</t>
  </si>
  <si>
    <t>pro doplnění nového obkladu v úseku mytí hlav</t>
  </si>
  <si>
    <t>2,0*1,2</t>
  </si>
  <si>
    <t>67</t>
  </si>
  <si>
    <t>978021161</t>
  </si>
  <si>
    <t>Otlučení cementových vnitřních ploch stěn, v rozsahu do 50 %</t>
  </si>
  <si>
    <t>991901959</t>
  </si>
  <si>
    <t>https://podminky.urs.cz/item/CS_URS_2023_01/978021161</t>
  </si>
  <si>
    <t>dočištění po osekání obkladů</t>
  </si>
  <si>
    <t>39,534</t>
  </si>
  <si>
    <t>68</t>
  </si>
  <si>
    <t>978059541</t>
  </si>
  <si>
    <t>Odsekání obkladů stěn včetně otlučení podkladní omítky až na zdivo z obkládaček vnitřních, z jakýchkoliv materiálů, plochy přes 1 m2</t>
  </si>
  <si>
    <t>224830284</t>
  </si>
  <si>
    <t>https://podminky.urs.cz/item/CS_URS_2023_01/978059541</t>
  </si>
  <si>
    <t>2,0*(2,2+1,7+0,95+1,35+0,85*2+1,4)-0,6*1,97*2</t>
  </si>
  <si>
    <t>1,85*(2,2*2+1,4*2)-0,6*1,97</t>
  </si>
  <si>
    <t>2,7*(1,3+0,5+1,0)</t>
  </si>
  <si>
    <t>1,5*1,2*2</t>
  </si>
  <si>
    <t>69</t>
  </si>
  <si>
    <t>9887000</t>
  </si>
  <si>
    <t>Demontáže a vynesení stávajícího vybavení</t>
  </si>
  <si>
    <t>hod</t>
  </si>
  <si>
    <t>-1915145752</t>
  </si>
  <si>
    <t>997</t>
  </si>
  <si>
    <t>Přesun sutě</t>
  </si>
  <si>
    <t>70</t>
  </si>
  <si>
    <t>997002611</t>
  </si>
  <si>
    <t>Nakládání suti a vybouraných hmot na dopravní prostředek pro vodorovné přemístění</t>
  </si>
  <si>
    <t>1551214786</t>
  </si>
  <si>
    <t>https://podminky.urs.cz/item/CS_URS_2023_01/997002611</t>
  </si>
  <si>
    <t>71</t>
  </si>
  <si>
    <t>997013211</t>
  </si>
  <si>
    <t>Vnitrostaveništní doprava suti a vybouraných hmot vodorovně do 50 m svisle ručně pro budovy a haly výšky do 6 m</t>
  </si>
  <si>
    <t>1159426320</t>
  </si>
  <si>
    <t>https://podminky.urs.cz/item/CS_URS_2023_01/997013211</t>
  </si>
  <si>
    <t>72</t>
  </si>
  <si>
    <t>997013501</t>
  </si>
  <si>
    <t>Odvoz suti a vybouraných hmot na skládku nebo meziskládku se složením, na vzdálenost do 1 km</t>
  </si>
  <si>
    <t>1286291345</t>
  </si>
  <si>
    <t>https://podminky.urs.cz/item/CS_URS_2023_01/997013501</t>
  </si>
  <si>
    <t>73</t>
  </si>
  <si>
    <t>997013509</t>
  </si>
  <si>
    <t>Odvoz suti a vybouraných hmot na skládku nebo meziskládku se složením, na vzdálenost Příplatek k ceně za každý další i započatý 1 km přes 1 km</t>
  </si>
  <si>
    <t>-194800390</t>
  </si>
  <si>
    <t>https://podminky.urs.cz/item/CS_URS_2023_01/997013509</t>
  </si>
  <si>
    <t>39,501*15</t>
  </si>
  <si>
    <t>74</t>
  </si>
  <si>
    <t>997013631</t>
  </si>
  <si>
    <t>Poplatek za uložení stavebního odpadu na skládce (skládkovné) směsného stavebního a demoličního zatříděného do Katalogu odpadů pod kódem 17 09 04</t>
  </si>
  <si>
    <t>-1731600318</t>
  </si>
  <si>
    <t>https://podminky.urs.cz/item/CS_URS_2023_01/997013631</t>
  </si>
  <si>
    <t>75</t>
  </si>
  <si>
    <t>997221611</t>
  </si>
  <si>
    <t>Nakládání na dopravní prostředky pro vodorovnou dopravu suti</t>
  </si>
  <si>
    <t>903936766</t>
  </si>
  <si>
    <t>https://podminky.urs.cz/item/CS_URS_2023_01/997221611</t>
  </si>
  <si>
    <t>998</t>
  </si>
  <si>
    <t>Přesun hmot</t>
  </si>
  <si>
    <t>76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</si>
  <si>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</si>
  <si>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</si>
  <si>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-575839789</t>
  </si>
  <si>
    <t>https://podminky.urs.cz/item/CS_URS_2023_01/998018001</t>
  </si>
  <si>
    <t>PSV</t>
  </si>
  <si>
    <t>Práce a dodávky PSV</t>
  </si>
  <si>
    <t>766</t>
  </si>
  <si>
    <t>Konstrukce truhlářské</t>
  </si>
  <si>
    <t>77</t>
  </si>
  <si>
    <t>766520000</t>
  </si>
  <si>
    <t>Dodávka a montáž instalačních dvířek do jádra</t>
  </si>
  <si>
    <t>1008552737</t>
  </si>
  <si>
    <t>78</t>
  </si>
  <si>
    <t>766660002</t>
  </si>
  <si>
    <t>Montáž dveřních křídel dřevěných nebo plastových otevíravých do ocelové zárubně povrchově upravených jednokřídlových, šířky přes 800 mm</t>
  </si>
  <si>
    <t>2133200452</t>
  </si>
  <si>
    <t>https://podminky.urs.cz/item/CS_URS_2023_01/766660002</t>
  </si>
  <si>
    <t>79</t>
  </si>
  <si>
    <t>61162075</t>
  </si>
  <si>
    <t>dveře jednokřídlé voštinové povrch laminátový plné 900x1970-2100mm</t>
  </si>
  <si>
    <t>-1030343914</t>
  </si>
  <si>
    <t>80</t>
  </si>
  <si>
    <t>766660021</t>
  </si>
  <si>
    <t>Montáž dveřních křídel dřevěných nebo plastových otevíravých do ocelové zárubně protipožárních jednokřídlových, šířky do 800 mm</t>
  </si>
  <si>
    <t>-1778114890</t>
  </si>
  <si>
    <t>https://podminky.urs.cz/item/CS_URS_2023_01/766660021</t>
  </si>
  <si>
    <t>81</t>
  </si>
  <si>
    <t>61162098</t>
  </si>
  <si>
    <t xml:space="preserve">dveře jednokřídlé dřevotřískové protipožární EI (EW) 30 D3 povrch laminátový plné 800x1970-2100mm </t>
  </si>
  <si>
    <t>-718981820</t>
  </si>
  <si>
    <t>82</t>
  </si>
  <si>
    <t>766660311</t>
  </si>
  <si>
    <t>Montáž dveřních křídel dřevěných nebo plastových posuvných dveří do pouzdra s jednou kapsou jednokřídlových, průchozí šířky do 800 mm</t>
  </si>
  <si>
    <t>1708214508</t>
  </si>
  <si>
    <t>https://podminky.urs.cz/item/CS_URS_2023_01/766660311</t>
  </si>
  <si>
    <t>83</t>
  </si>
  <si>
    <t>61182351</t>
  </si>
  <si>
    <t>posuvné dveře š 60,70,80,90mm do pouzdra</t>
  </si>
  <si>
    <t>131614655</t>
  </si>
  <si>
    <t>84</t>
  </si>
  <si>
    <t>766660717</t>
  </si>
  <si>
    <t>Montáž dveřních doplňků samozavírače na zárubeň ocelovou</t>
  </si>
  <si>
    <t>1182019754</t>
  </si>
  <si>
    <t>https://podminky.urs.cz/item/CS_URS_2023_01/766660717</t>
  </si>
  <si>
    <t>85</t>
  </si>
  <si>
    <t>54917250</t>
  </si>
  <si>
    <t>samozavírač dveří hydraulický</t>
  </si>
  <si>
    <t>226943249</t>
  </si>
  <si>
    <t>86</t>
  </si>
  <si>
    <t>766660720</t>
  </si>
  <si>
    <t>Montáž dveřních doplňků větrací mřížky s vyříznutím otvoru</t>
  </si>
  <si>
    <t>680057457</t>
  </si>
  <si>
    <t>https://podminky.urs.cz/item/CS_URS_2023_01/766660720</t>
  </si>
  <si>
    <t>87</t>
  </si>
  <si>
    <t>56245602</t>
  </si>
  <si>
    <t>mřížka větrací hranatá plast 430x91 mm</t>
  </si>
  <si>
    <t>-2091896437</t>
  </si>
  <si>
    <t>88</t>
  </si>
  <si>
    <t>766660728</t>
  </si>
  <si>
    <t>Montáž dveřních doplňků dveřního kování interiérového zámku</t>
  </si>
  <si>
    <t>-875873180</t>
  </si>
  <si>
    <t>https://podminky.urs.cz/item/CS_URS_2023_01/766660728</t>
  </si>
  <si>
    <t>89</t>
  </si>
  <si>
    <t>5492600</t>
  </si>
  <si>
    <t>zámek zadlabací včetně cylindrické vložky bezpečnostní třída R4</t>
  </si>
  <si>
    <t>2051359716</t>
  </si>
  <si>
    <t>90</t>
  </si>
  <si>
    <t>766660729</t>
  </si>
  <si>
    <t>Montáž dveřních doplňků dveřního kování interiérového štítku s klikou</t>
  </si>
  <si>
    <t>-1803667595</t>
  </si>
  <si>
    <t>https://podminky.urs.cz/item/CS_URS_2023_01/766660729</t>
  </si>
  <si>
    <t>91</t>
  </si>
  <si>
    <t>54914128</t>
  </si>
  <si>
    <t xml:space="preserve">kování  pro WC</t>
  </si>
  <si>
    <t>1175572960</t>
  </si>
  <si>
    <t>92</t>
  </si>
  <si>
    <t>766682111</t>
  </si>
  <si>
    <t>Montáž zárubní dřevěných, plastových nebo z lamina obložkových, pro dveře jednokřídlové, tloušťky stěny do 170 mm</t>
  </si>
  <si>
    <t>-1553770832</t>
  </si>
  <si>
    <t>https://podminky.urs.cz/item/CS_URS_2023_01/766682111</t>
  </si>
  <si>
    <t>93</t>
  </si>
  <si>
    <t>61182307</t>
  </si>
  <si>
    <t>zárubeň jednokřídlá obložková s laminátovým povrchem tl stěny 60-150mm rozměru 600-1100/1970, 2100mm</t>
  </si>
  <si>
    <t>21503523</t>
  </si>
  <si>
    <t>94</t>
  </si>
  <si>
    <t>998766202</t>
  </si>
  <si>
    <t>Přesun hmot pro konstrukce truhlářské stanovený procentní sazbou (%) z ceny vodorovná dopravní vzdálenost do 50 m v objektech výšky přes 6 do 12 m</t>
  </si>
  <si>
    <t>%</t>
  </si>
  <si>
    <t>1916040051</t>
  </si>
  <si>
    <t>767</t>
  </si>
  <si>
    <t>Konstrukce zámečnické</t>
  </si>
  <si>
    <t>95</t>
  </si>
  <si>
    <t>767163221</t>
  </si>
  <si>
    <t>Montáž kompletního kovového zábradlí přímého z dílců na schodišti kotveného do betonu</t>
  </si>
  <si>
    <t>-59018239</t>
  </si>
  <si>
    <t>https://podminky.urs.cz/item/CS_URS_2023_01/767163221</t>
  </si>
  <si>
    <t>zábradlí ke stupňům</t>
  </si>
  <si>
    <t>1,5*2</t>
  </si>
  <si>
    <t>96</t>
  </si>
  <si>
    <t>55342281</t>
  </si>
  <si>
    <t>zábradlí s prutovou výplní, horní kotvení, kulatý sloupek</t>
  </si>
  <si>
    <t>-900855058</t>
  </si>
  <si>
    <t>97</t>
  </si>
  <si>
    <t>998767201</t>
  </si>
  <si>
    <t>Přesun hmot pro zámečnické konstrukce stanovený procentní sazbou (%) z ceny vodorovná dopravní vzdálenost do 50 m v objektech výšky do 6 m</t>
  </si>
  <si>
    <t>-2072805098</t>
  </si>
  <si>
    <t>https://podminky.urs.cz/item/CS_URS_2023_01/998767201</t>
  </si>
  <si>
    <t>771</t>
  </si>
  <si>
    <t>Podlahy z dlaždic</t>
  </si>
  <si>
    <t>98</t>
  </si>
  <si>
    <t>771473810</t>
  </si>
  <si>
    <t>Demontáž soklíků z dlaždic keramických lepených rovných</t>
  </si>
  <si>
    <t>50619067</t>
  </si>
  <si>
    <t>https://podminky.urs.cz/item/CS_URS_2023_01/771473810</t>
  </si>
  <si>
    <t>3,175*2+2,0*2+3,3+2,0+3,1+1,5+2,1*2+3,2+2,2*2+1,7*2-(0,6*3+0,8*6+0,9*2)</t>
  </si>
  <si>
    <t>99</t>
  </si>
  <si>
    <t>771571810</t>
  </si>
  <si>
    <t>Demontáž podlah z dlaždic keramických kladených do malty</t>
  </si>
  <si>
    <t>142886593</t>
  </si>
  <si>
    <t>https://podminky.urs.cz/item/CS_URS_2023_01/771571810</t>
  </si>
  <si>
    <t>100</t>
  </si>
  <si>
    <t>771573810</t>
  </si>
  <si>
    <t>Demontáž podlah z dlaždic keramických lepených</t>
  </si>
  <si>
    <t>-1821797166</t>
  </si>
  <si>
    <t>https://podminky.urs.cz/item/CS_URS_2023_01/771573810</t>
  </si>
  <si>
    <t>3,175*2,0+4,8*1,05+1,5*2,0+2,2*1,7+1,74+1,95*1,3+1,4*0,85</t>
  </si>
  <si>
    <t>101</t>
  </si>
  <si>
    <t>771121011</t>
  </si>
  <si>
    <t>Příprava podkladu před provedením dlažby nátěr penetrační na podlahu</t>
  </si>
  <si>
    <t>-1581853221</t>
  </si>
  <si>
    <t>https://podminky.urs.cz/item/CS_URS_2023_01/771121011</t>
  </si>
  <si>
    <t>102</t>
  </si>
  <si>
    <t>771151021</t>
  </si>
  <si>
    <t>Příprava podkladu před provedením dlažby samonivelační stěrka min.pevnosti 30 MPa, tloušťky do 3 mm</t>
  </si>
  <si>
    <t>522507893</t>
  </si>
  <si>
    <t>https://podminky.urs.cz/item/CS_URS_2023_01/771151021</t>
  </si>
  <si>
    <t>srovnání plochy pod nové dlažby</t>
  </si>
  <si>
    <t>42,55+6,35+12,2+1,74+3,78+3,74+10,18+0,6*0,6*2</t>
  </si>
  <si>
    <t>103</t>
  </si>
  <si>
    <t>771474112</t>
  </si>
  <si>
    <t>Montáž soklů z dlaždic keramických lepených flexibilním lepidlem rovných, výšky přes 65 do 90 mm</t>
  </si>
  <si>
    <t>-493032151</t>
  </si>
  <si>
    <t>https://podminky.urs.cz/item/CS_URS_2023_01/771474112</t>
  </si>
  <si>
    <t>-(0,9*2+0,8*9+0,6+0,9)</t>
  </si>
  <si>
    <t>104</t>
  </si>
  <si>
    <t>59761016</t>
  </si>
  <si>
    <t>dlažba keramická slinutá hladká do interiéru i exteriéru přes 9 do 12ks/m2</t>
  </si>
  <si>
    <t>-1640123029</t>
  </si>
  <si>
    <t>72,485*0,09*1,1</t>
  </si>
  <si>
    <t>105</t>
  </si>
  <si>
    <t>771574115</t>
  </si>
  <si>
    <t>Montáž podlah z dlaždic keramických lepených flexibilním lepidlem maloformátových hladkých přes 22 do 25 ks/m2</t>
  </si>
  <si>
    <t>1254169933</t>
  </si>
  <si>
    <t>https://podminky.urs.cz/item/CS_URS_2023_01/771574115</t>
  </si>
  <si>
    <t>106</t>
  </si>
  <si>
    <t>-806010671</t>
  </si>
  <si>
    <t>81,26*1,08</t>
  </si>
  <si>
    <t>107</t>
  </si>
  <si>
    <t>771577111</t>
  </si>
  <si>
    <t>Montáž podlah z dlaždic keramických lepených flexibilním lepidlem Příplatek k cenám za plochu do 5 m2 jednotlivě</t>
  </si>
  <si>
    <t>-205878030</t>
  </si>
  <si>
    <t>https://podminky.urs.cz/item/CS_URS_2023_01/771577111</t>
  </si>
  <si>
    <t>1,74+3,78+3,74</t>
  </si>
  <si>
    <t>příplatek za zadláždění poklopů</t>
  </si>
  <si>
    <t>1,0*2</t>
  </si>
  <si>
    <t>108</t>
  </si>
  <si>
    <t>771577114</t>
  </si>
  <si>
    <t>Montáž podlah z dlaždic keramických lepených flexibilním lepidlem Příplatek k cenám za dvousložkový spárovací tmel</t>
  </si>
  <si>
    <t>782991432</t>
  </si>
  <si>
    <t>https://podminky.urs.cz/item/CS_URS_2023_01/771577114</t>
  </si>
  <si>
    <t>81,26+72,485*0,09</t>
  </si>
  <si>
    <t>109</t>
  </si>
  <si>
    <t>771577115</t>
  </si>
  <si>
    <t>Montáž podlah z dlaždic keramických lepených flexibilním lepidlem Příplatek k cenám za dvousložkové lepidlo</t>
  </si>
  <si>
    <t>-2102057208</t>
  </si>
  <si>
    <t>https://podminky.urs.cz/item/CS_URS_2023_01/771577115</t>
  </si>
  <si>
    <t>110</t>
  </si>
  <si>
    <t>771591000</t>
  </si>
  <si>
    <t>Příplatek za dilatace, lišty</t>
  </si>
  <si>
    <t>-559546322</t>
  </si>
  <si>
    <t>111</t>
  </si>
  <si>
    <t>771591112</t>
  </si>
  <si>
    <t>Izolace podlahy pod dlažbu nátěrem nebo stěrkou ve dvou vrstvách</t>
  </si>
  <si>
    <t>1864366688</t>
  </si>
  <si>
    <t>https://podminky.urs.cz/item/CS_URS_2023_01/771591112</t>
  </si>
  <si>
    <t>(1,74+3,78)*1,15</t>
  </si>
  <si>
    <t>112</t>
  </si>
  <si>
    <t>771591241</t>
  </si>
  <si>
    <t>Izolace podlahy pod dlažbu těsnícími izolačními pásy vnitřní kout</t>
  </si>
  <si>
    <t>-881208955</t>
  </si>
  <si>
    <t>https://podminky.urs.cz/item/CS_URS_2023_01/771591241</t>
  </si>
  <si>
    <t>0,2*10</t>
  </si>
  <si>
    <t>113</t>
  </si>
  <si>
    <t>771591242</t>
  </si>
  <si>
    <t>Izolace podlahy pod dlažbu těsnícími izolačními pásy vnější roh</t>
  </si>
  <si>
    <t>1019197257</t>
  </si>
  <si>
    <t>https://podminky.urs.cz/item/CS_URS_2023_01/771591242</t>
  </si>
  <si>
    <t>0,2*2</t>
  </si>
  <si>
    <t>114</t>
  </si>
  <si>
    <t>771591264</t>
  </si>
  <si>
    <t>Izolace podlahy pod dlažbu těsnícími izolačními pásy mezi podlahou a stěnu</t>
  </si>
  <si>
    <t>-1529515524</t>
  </si>
  <si>
    <t>https://podminky.urs.cz/item/CS_URS_2023_01/771591264</t>
  </si>
  <si>
    <t>2,2*4+1,4*2+1,95*2</t>
  </si>
  <si>
    <t>115</t>
  </si>
  <si>
    <t>998771202</t>
  </si>
  <si>
    <t>Přesun hmot pro podlahy z dlaždic stanovený procentní sazbou (%) z ceny vodorovná dopravní vzdálenost do 50 m v objektech výšky přes 6 do 12 m</t>
  </si>
  <si>
    <t>-1269911606</t>
  </si>
  <si>
    <t>https://podminky.urs.cz/item/CS_URS_2023_01/998771202</t>
  </si>
  <si>
    <t>776</t>
  </si>
  <si>
    <t>Podlahy povlakové</t>
  </si>
  <si>
    <t>116</t>
  </si>
  <si>
    <t>776201811</t>
  </si>
  <si>
    <t>Demontáž povlakových podlahovin lepených ručně bez podložky</t>
  </si>
  <si>
    <t>-1181784208</t>
  </si>
  <si>
    <t>https://podminky.urs.cz/item/CS_URS_2023_01/776201811</t>
  </si>
  <si>
    <t>3,0*5,5+3,125*5,5</t>
  </si>
  <si>
    <t>17,63+11,9+11,9</t>
  </si>
  <si>
    <t>117</t>
  </si>
  <si>
    <t>776201814</t>
  </si>
  <si>
    <t>Demontáž povlakových podlahovin volně položených podlepených páskou</t>
  </si>
  <si>
    <t>763604624</t>
  </si>
  <si>
    <t>https://podminky.urs.cz/item/CS_URS_2023_01/776201814</t>
  </si>
  <si>
    <t>2,095*1,9+1,7*2,3</t>
  </si>
  <si>
    <t>3,74</t>
  </si>
  <si>
    <t>118</t>
  </si>
  <si>
    <t>776410811</t>
  </si>
  <si>
    <t>Demontáž soklíků nebo lišt pryžových nebo plastových</t>
  </si>
  <si>
    <t>-1191137324</t>
  </si>
  <si>
    <t>https://podminky.urs.cz/item/CS_URS_2023_01/776410811</t>
  </si>
  <si>
    <t>5,5*4+3,0*2+3,125*2+3,18*2+3,2*2</t>
  </si>
  <si>
    <t>5,5*2+3,205*2+3,72*4+3,2*4</t>
  </si>
  <si>
    <t>119</t>
  </si>
  <si>
    <t>776111116</t>
  </si>
  <si>
    <t>Příprava podkladu broušení podlah stávajícího podkladu pro odstranění lepidla (po starých krytinách)</t>
  </si>
  <si>
    <t>1431312923</t>
  </si>
  <si>
    <t>https://podminky.urs.cz/item/CS_URS_2023_01/776111116</t>
  </si>
  <si>
    <t>120</t>
  </si>
  <si>
    <t>776111311</t>
  </si>
  <si>
    <t>Příprava podkladu vysátí podlah</t>
  </si>
  <si>
    <t>-2080572792</t>
  </si>
  <si>
    <t>https://podminky.urs.cz/item/CS_URS_2023_01/776111311</t>
  </si>
  <si>
    <t>3,68+3,74</t>
  </si>
  <si>
    <t>121</t>
  </si>
  <si>
    <t>776121321</t>
  </si>
  <si>
    <t>Příprava podkladu penetrace neředěná podlah</t>
  </si>
  <si>
    <t>-595890779</t>
  </si>
  <si>
    <t>https://podminky.urs.cz/item/CS_URS_2023_01/776121321</t>
  </si>
  <si>
    <t>122</t>
  </si>
  <si>
    <t>776141121</t>
  </si>
  <si>
    <t>Příprava podkladu vyrovnání samonivelační stěrkou podlah min.pevnosti 30 MPa, tloušťky do 3 mm</t>
  </si>
  <si>
    <t>-1835246770</t>
  </si>
  <si>
    <t>https://podminky.urs.cz/item/CS_URS_2023_01/776141121</t>
  </si>
  <si>
    <t>123</t>
  </si>
  <si>
    <t>776221111</t>
  </si>
  <si>
    <t>Montáž podlahovin z PVC lepením standardním lepidlem z pásů standardních</t>
  </si>
  <si>
    <t>1003063442</t>
  </si>
  <si>
    <t>https://podminky.urs.cz/item/CS_URS_2023_01/776221111</t>
  </si>
  <si>
    <t>114,115,116,113,110</t>
  </si>
  <si>
    <t>17,63+3,68+11,9*2+3,74</t>
  </si>
  <si>
    <t>124</t>
  </si>
  <si>
    <t>28412285</t>
  </si>
  <si>
    <t>krytina podlahová heterogenní tl 2mm</t>
  </si>
  <si>
    <t>1574173392</t>
  </si>
  <si>
    <t>48,85</t>
  </si>
  <si>
    <t>48,85*1,1 'Přepočtené koeficientem množství</t>
  </si>
  <si>
    <t>125</t>
  </si>
  <si>
    <t>776411111</t>
  </si>
  <si>
    <t>Montáž soklíků lepením obvodových, výšky do 80 mm</t>
  </si>
  <si>
    <t>67342144</t>
  </si>
  <si>
    <t>https://podminky.urs.cz/item/CS_URS_2023_01/776411111</t>
  </si>
  <si>
    <t>5,5*2+3,205*2+3,72*4+3,2*4+2,2*4+1,65*4+2,2*4</t>
  </si>
  <si>
    <t>126</t>
  </si>
  <si>
    <t>28411003</t>
  </si>
  <si>
    <t>lišta soklová PVC 30x30mm</t>
  </si>
  <si>
    <t>-2068911310</t>
  </si>
  <si>
    <t>69,29*1,1</t>
  </si>
  <si>
    <t>127</t>
  </si>
  <si>
    <t>776421311</t>
  </si>
  <si>
    <t>Montáž lišt přechodových samolepících</t>
  </si>
  <si>
    <t>-829258395</t>
  </si>
  <si>
    <t>https://podminky.urs.cz/item/CS_URS_2023_01/776421311</t>
  </si>
  <si>
    <t>mezi dlažbu a PVC</t>
  </si>
  <si>
    <t>0,6*4</t>
  </si>
  <si>
    <t>128</t>
  </si>
  <si>
    <t>59054130</t>
  </si>
  <si>
    <t>profil přechodový kov samolepící 35mm</t>
  </si>
  <si>
    <t>1917186383</t>
  </si>
  <si>
    <t>2,4*1,1</t>
  </si>
  <si>
    <t>129</t>
  </si>
  <si>
    <t>998776201</t>
  </si>
  <si>
    <t>Přesun hmot pro podlahy povlakové stanovený procentní sazbou (%) z ceny vodorovná dopravní vzdálenost do 50 m v objektech výšky do 6 m</t>
  </si>
  <si>
    <t>-1614030995</t>
  </si>
  <si>
    <t>https://podminky.urs.cz/item/CS_URS_2023_01/998776201</t>
  </si>
  <si>
    <t>781</t>
  </si>
  <si>
    <t>Dokončovací práce - obklady</t>
  </si>
  <si>
    <t>130</t>
  </si>
  <si>
    <t>781121011</t>
  </si>
  <si>
    <t>Příprava podkladu před provedením obkladu nátěr penetrační na stěnu</t>
  </si>
  <si>
    <t>555554982</t>
  </si>
  <si>
    <t>https://podminky.urs.cz/item/CS_URS_2023_01/781121011</t>
  </si>
  <si>
    <t>instalační příčka pro umyvadla</t>
  </si>
  <si>
    <t>131</t>
  </si>
  <si>
    <t>781474120</t>
  </si>
  <si>
    <t>Montáž obkladů vnitřních stěn z dlaždic keramických lepených flexibilním lepidlem maloformátových hladkých přes 85 do 100 ks/m2</t>
  </si>
  <si>
    <t>1218334467</t>
  </si>
  <si>
    <t>https://podminky.urs.cz/item/CS_URS_2023_01/781474120</t>
  </si>
  <si>
    <t>132</t>
  </si>
  <si>
    <t>59761026</t>
  </si>
  <si>
    <t>obklad keramický hladký do 12ks/m2</t>
  </si>
  <si>
    <t>-88538376</t>
  </si>
  <si>
    <t>46,895*1,1</t>
  </si>
  <si>
    <t>133</t>
  </si>
  <si>
    <t>781477114</t>
  </si>
  <si>
    <t>Montáž obkladů vnitřních stěn z dlaždic keramických Příplatek k cenám za dvousložkový spárovací tmel</t>
  </si>
  <si>
    <t>-1437086428</t>
  </si>
  <si>
    <t>https://podminky.urs.cz/item/CS_URS_2023_01/781477114</t>
  </si>
  <si>
    <t>134</t>
  </si>
  <si>
    <t>781477115</t>
  </si>
  <si>
    <t>Montáž obkladů vnitřních stěn z dlaždic keramických Příplatek k cenám za dvousložkové lepidlo</t>
  </si>
  <si>
    <t>381098300</t>
  </si>
  <si>
    <t>https://podminky.urs.cz/item/CS_URS_2023_01/781477115</t>
  </si>
  <si>
    <t>135</t>
  </si>
  <si>
    <t>781494111</t>
  </si>
  <si>
    <t>Obklad - dokončující práce profily ukončovací lepené flexibilním lepidlem rohové</t>
  </si>
  <si>
    <t>-286090659</t>
  </si>
  <si>
    <t>https://podminky.urs.cz/item/CS_URS_2023_01/781494111</t>
  </si>
  <si>
    <t>2,0*4+1,25+1,2+3,0*2+0,25+1,2*2</t>
  </si>
  <si>
    <t>136</t>
  </si>
  <si>
    <t>781494511</t>
  </si>
  <si>
    <t>Obklad - dokončující práce profily ukončovací plastové lepené flexibilním lepidlem ukončovací</t>
  </si>
  <si>
    <t>-1255194661</t>
  </si>
  <si>
    <t>https://podminky.urs.cz/item/CS_URS_2023_01/781494511</t>
  </si>
  <si>
    <t>2,0*2+3,0+2,3+2,2*2+1,4*2+1,95*2+2,2*2</t>
  </si>
  <si>
    <t>137</t>
  </si>
  <si>
    <t>781495115</t>
  </si>
  <si>
    <t>Obklad - dokončující práce ostatní práce spárování silikonem</t>
  </si>
  <si>
    <t>178426986</t>
  </si>
  <si>
    <t>https://podminky.urs.cz/item/CS_URS_2023_01/781495115</t>
  </si>
  <si>
    <t>(3,0+2,3+2,2*2+1,4*2+1,95*2+2,2*2)-(0,6+0,9)</t>
  </si>
  <si>
    <t>3,0*2+0,25</t>
  </si>
  <si>
    <t>138</t>
  </si>
  <si>
    <t>78199000</t>
  </si>
  <si>
    <t>Příplatek a izolaci prostupů, vyřezání otvorů pro krabice, zásuvky, vypínače, prostupy</t>
  </si>
  <si>
    <t>soubor</t>
  </si>
  <si>
    <t>883227159</t>
  </si>
  <si>
    <t>139</t>
  </si>
  <si>
    <t>998781202</t>
  </si>
  <si>
    <t>Přesun hmot pro obklady keramické stanovený procentní sazbou (%) z ceny vodorovná dopravní vzdálenost do 50 m v objektech výšky přes 6 do 12 m</t>
  </si>
  <si>
    <t>1951439773</t>
  </si>
  <si>
    <t>https://podminky.urs.cz/item/CS_URS_2023_01/998781202</t>
  </si>
  <si>
    <t>783</t>
  </si>
  <si>
    <t>Dokončovací práce - nátěry</t>
  </si>
  <si>
    <t>140</t>
  </si>
  <si>
    <t>783306801</t>
  </si>
  <si>
    <t>Odstranění nátěrů ze zámečnických konstrukcí obroušením a očištěním</t>
  </si>
  <si>
    <t>-37015618</t>
  </si>
  <si>
    <t>https://podminky.urs.cz/item/CS_URS_2023_01/783306801</t>
  </si>
  <si>
    <t>zárubně</t>
  </si>
  <si>
    <t>2,0*15</t>
  </si>
  <si>
    <t>141</t>
  </si>
  <si>
    <t>783314201</t>
  </si>
  <si>
    <t>Základní antikorozní nátěr zámečnických konstrukcí jednonásobný syntetický standardní</t>
  </si>
  <si>
    <t>141829575</t>
  </si>
  <si>
    <t>142</t>
  </si>
  <si>
    <t>783315101</t>
  </si>
  <si>
    <t>Mezinátěr zámečnických konstrukcí jednonásobný syntetický standardní</t>
  </si>
  <si>
    <t>848581692</t>
  </si>
  <si>
    <t>https://podminky.urs.cz/item/CS_URS_2023_01/783315101</t>
  </si>
  <si>
    <t>143</t>
  </si>
  <si>
    <t>783317101</t>
  </si>
  <si>
    <t>Krycí nátěr (email) zámečnických konstrukcí jednonásobný syntetický standardní</t>
  </si>
  <si>
    <t>2130552330</t>
  </si>
  <si>
    <t>https://podminky.urs.cz/item/CS_URS_2023_01/783317101</t>
  </si>
  <si>
    <t>784</t>
  </si>
  <si>
    <t>Dokončovací práce - malby a tapety</t>
  </si>
  <si>
    <t>144</t>
  </si>
  <si>
    <t>784111010</t>
  </si>
  <si>
    <t>Příprava, tmelení drobných prasklinek, zakrytí , olepení ploch</t>
  </si>
  <si>
    <t>-1315394318</t>
  </si>
  <si>
    <t>145</t>
  </si>
  <si>
    <t>784121001</t>
  </si>
  <si>
    <t>Oškrabání malby v místnostech výšky do 3,80 m</t>
  </si>
  <si>
    <t>301062221</t>
  </si>
  <si>
    <t>https://podminky.urs.cz/item/CS_URS_2023_01/784121001</t>
  </si>
  <si>
    <t>2,7*(3,205*2+5,5*2+1,7*4+2,2*4+3,72*4+3,2*4)</t>
  </si>
  <si>
    <t>(2,7-2,0)*(1,4*4+0,8*4+1,95*4+1,3*4+0,7*4)</t>
  </si>
  <si>
    <t>2,7*(3,6*2+10,3*2+1,9*4)</t>
  </si>
  <si>
    <t>146</t>
  </si>
  <si>
    <t>784121011</t>
  </si>
  <si>
    <t>Rozmývání podkladu po oškrabání malby v místnostech výšky do 3,80 m</t>
  </si>
  <si>
    <t>766424214</t>
  </si>
  <si>
    <t>https://podminky.urs.cz/item/CS_URS_2023_01/784121011</t>
  </si>
  <si>
    <t>147</t>
  </si>
  <si>
    <t>784181001</t>
  </si>
  <si>
    <t>Pačokování jednonásobné v místnostech výšky do 3,80 m</t>
  </si>
  <si>
    <t>2094532578</t>
  </si>
  <si>
    <t>https://podminky.urs.cz/item/CS_URS_2023_01/784181001</t>
  </si>
  <si>
    <t>10,665+69,585+22,585</t>
  </si>
  <si>
    <t>148</t>
  </si>
  <si>
    <t>784221101</t>
  </si>
  <si>
    <t>Malby z malířských směsí otěruvzdorných za sucha dvojnásobné, bílé za sucha otěruvzdorné dobře v místnostech výšky do 3,80 m</t>
  </si>
  <si>
    <t>-2000709183</t>
  </si>
  <si>
    <t>https://podminky.urs.cz/item/CS_URS_2023_01/784221101</t>
  </si>
  <si>
    <t>02 - zdravotechnika</t>
  </si>
  <si>
    <t xml:space="preserve">    8 - Trubní vedení</t>
  </si>
  <si>
    <t xml:space="preserve">    720 - demontáže ZTI a ostatní práce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</si>
  <si>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</si>
  <si>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</si>
  <si>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</si>
  <si>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</si>
  <si>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310278842</t>
  </si>
  <si>
    <t>Zazdívka otvorů ve zdivu nadzákladovém nepálenými tvárnicemi plochy přes 0,25 m2 do 1 m2 , ve zdi tl. do 300 mm</t>
  </si>
  <si>
    <t>1937587210</t>
  </si>
  <si>
    <t>https://podminky.urs.cz/item/CS_URS_2023_01/310278842</t>
  </si>
  <si>
    <t>0,15*0,15*0,125*3</t>
  </si>
  <si>
    <t>340271021</t>
  </si>
  <si>
    <t>Zazdívka otvorů v příčkách nebo stěnách pórobetonovými tvárnicemi plochy přes 0,025 m2 do 1 m2, objemová hmotnost 500 kg/m3, tloušťka příčky 100 mm</t>
  </si>
  <si>
    <t>-2126145268</t>
  </si>
  <si>
    <t>zazdívka po otevření jader</t>
  </si>
  <si>
    <t>0,7*1,2+2,7*(1,25+0,5)-1,2*1,25+0,5*1,0</t>
  </si>
  <si>
    <t>612135101</t>
  </si>
  <si>
    <t>Hrubá výplň rýh maltou jakékoli šířky rýhy ve stěnách</t>
  </si>
  <si>
    <t>1406287817</t>
  </si>
  <si>
    <t>15*0,15</t>
  </si>
  <si>
    <t>3*0,2*0,2</t>
  </si>
  <si>
    <t>15*0,2</t>
  </si>
  <si>
    <t>omítky a obklady v části stavební část kadeřnitví, opravy obkladu viz níže oddíl 781</t>
  </si>
  <si>
    <t>631312141</t>
  </si>
  <si>
    <t>Doplnění dosavadních mazanin prostým betonem s dodáním hmot, bez potěru, plochy jednotlivě rýh v dosavadních mazaninách</t>
  </si>
  <si>
    <t>-1613299140</t>
  </si>
  <si>
    <t>https://podminky.urs.cz/item/CS_URS_2023_01/631312141</t>
  </si>
  <si>
    <t>1,2*0,3*0,1</t>
  </si>
  <si>
    <t>Trubní vedení</t>
  </si>
  <si>
    <t>894812265</t>
  </si>
  <si>
    <t>Revizní a čistící šachta - osazení a dodávka poklopu k zadláždění 600/600</t>
  </si>
  <si>
    <t>824251519</t>
  </si>
  <si>
    <t>899101211</t>
  </si>
  <si>
    <t>Demontáž poklopů litinových a ocelových včetně rámů, hmotnosti jednotlivě do 50 kg</t>
  </si>
  <si>
    <t>1850764145</t>
  </si>
  <si>
    <t>https://podminky.urs.cz/item/CS_URS_2023_01/899101211</t>
  </si>
  <si>
    <t>971033521</t>
  </si>
  <si>
    <t>Vybourání otvorů ve zdivu základovém nebo nadzákladovém z cihel, tvárnic, příčkovek z cihel pálených na maltu vápennou nebo vápenocementovou plochy do 1 m2, tl. do 100 mm</t>
  </si>
  <si>
    <t>-317014174</t>
  </si>
  <si>
    <t>https://podminky.urs.cz/item/CS_URS_2023_01/971033521</t>
  </si>
  <si>
    <t>otevření jader</t>
  </si>
  <si>
    <t>971042141</t>
  </si>
  <si>
    <t xml:space="preserve">Vybourání otvorů v příčkách a zdech </t>
  </si>
  <si>
    <t>-83857977</t>
  </si>
  <si>
    <t>https://podminky.urs.cz/item/CS_URS_2023_01/971042141</t>
  </si>
  <si>
    <t>974031133</t>
  </si>
  <si>
    <t>Vysekání rýh ve zdivu cihelném na maltu vápennou nebo vápenocementovou do hl. 50 mm a šířky do 100 mm</t>
  </si>
  <si>
    <t>-325873968</t>
  </si>
  <si>
    <t>pro vodu</t>
  </si>
  <si>
    <t>3,0</t>
  </si>
  <si>
    <t>974031143</t>
  </si>
  <si>
    <t>Vysekání rýh ve zdivu cihelném na maltu vápennou nebo vápenocementovou do hl. 70 mm a šířky do 100 mm</t>
  </si>
  <si>
    <t>1477632972</t>
  </si>
  <si>
    <t>974042577</t>
  </si>
  <si>
    <t>Vysekání rýh v betonové nebo jiné monolitické dlažbě s betonovým podkladem do hl. 200 mm a šířky do 300 mm</t>
  </si>
  <si>
    <t>944735752</t>
  </si>
  <si>
    <t>https://podminky.urs.cz/item/CS_URS_2023_01/974042577</t>
  </si>
  <si>
    <t>1,2</t>
  </si>
  <si>
    <t>977311114</t>
  </si>
  <si>
    <t>Řezání stávajících betonových mazanin bez vyztužení hloubky přes 150 do 200 mm</t>
  </si>
  <si>
    <t>-287261967</t>
  </si>
  <si>
    <t>https://podminky.urs.cz/item/CS_URS_2023_01/977311114</t>
  </si>
  <si>
    <t>1,2*2</t>
  </si>
  <si>
    <t>-1007231212</t>
  </si>
  <si>
    <t>pro úpravu ZTI v šatnové části</t>
  </si>
  <si>
    <t>3,0*0,75</t>
  </si>
  <si>
    <t>1517167623</t>
  </si>
  <si>
    <t>691761476</t>
  </si>
  <si>
    <t>213099086</t>
  </si>
  <si>
    <t>1099487434</t>
  </si>
  <si>
    <t>7,148*15</t>
  </si>
  <si>
    <t>997013631.1</t>
  </si>
  <si>
    <t>-695137129</t>
  </si>
  <si>
    <t>1118736457</t>
  </si>
  <si>
    <t>720</t>
  </si>
  <si>
    <t>demontáže ZTI a ostatní práce</t>
  </si>
  <si>
    <t>7254000</t>
  </si>
  <si>
    <t>Demontáže zařízovacích předmětů, zazátkování potrubí,demontáže potrubí</t>
  </si>
  <si>
    <t>-1369371077</t>
  </si>
  <si>
    <t>72925000</t>
  </si>
  <si>
    <t>Sondy, odkrytí napojovacích míst voda, kanalizace , zaslepení potrubí před novou montáží-uzavření přívodu vody</t>
  </si>
  <si>
    <t>-1678558333</t>
  </si>
  <si>
    <t>9562000</t>
  </si>
  <si>
    <t>Výpomoce - stavební práce pro řemesla, další drobné vysprávky</t>
  </si>
  <si>
    <t>-352252496</t>
  </si>
  <si>
    <t>721</t>
  </si>
  <si>
    <t>Zdravotechnika - vnitřní kanalizace</t>
  </si>
  <si>
    <t>721171903</t>
  </si>
  <si>
    <t>Opravy odpadního potrubí plastového vsazení odbočky do potrubí DN 50</t>
  </si>
  <si>
    <t>778173055</t>
  </si>
  <si>
    <t>https://podminky.urs.cz/item/CS_URS_2023_01/721171903</t>
  </si>
  <si>
    <t>721171904</t>
  </si>
  <si>
    <t>Opravy odpadního potrubí plastového vsazení odbočky do potrubí DN 75</t>
  </si>
  <si>
    <t>1106727743</t>
  </si>
  <si>
    <t>https://podminky.urs.cz/item/CS_URS_2023_01/721171904</t>
  </si>
  <si>
    <t>721171905</t>
  </si>
  <si>
    <t>Opravy odpadního potrubí plastového vsazení odbočky do potrubí DN 110</t>
  </si>
  <si>
    <t>-737959839</t>
  </si>
  <si>
    <t>https://podminky.urs.cz/item/CS_URS_2023_01/721171905</t>
  </si>
  <si>
    <t>721174042</t>
  </si>
  <si>
    <t>Potrubí z trub polypropylenových připojovací DN 40</t>
  </si>
  <si>
    <t>-1297692459</t>
  </si>
  <si>
    <t>721174043</t>
  </si>
  <si>
    <t>Potrubí z trub polypropylenových připojovací DN 50</t>
  </si>
  <si>
    <t>1725084294</t>
  </si>
  <si>
    <t>721174044</t>
  </si>
  <si>
    <t>Potrubí z trub polypropylenových připojovací DN 75</t>
  </si>
  <si>
    <t>-915664411</t>
  </si>
  <si>
    <t>https://podminky.urs.cz/item/CS_URS_2023_01/721174044</t>
  </si>
  <si>
    <t>721174045</t>
  </si>
  <si>
    <t>Potrubí z trub polypropylenových připojovací DN 110</t>
  </si>
  <si>
    <t>659290715</t>
  </si>
  <si>
    <t>721194104</t>
  </si>
  <si>
    <t>Vyměření přípojek na potrubí vyvedení a upevnění odpadních výpustek DN 40</t>
  </si>
  <si>
    <t>1836134165</t>
  </si>
  <si>
    <t>721194105</t>
  </si>
  <si>
    <t>Vyměření přípojek na potrubí vyvedení a upevnění odpadních výpustek DN 50</t>
  </si>
  <si>
    <t>-257236177</t>
  </si>
  <si>
    <t>721194109</t>
  </si>
  <si>
    <t>Vyměření přípojek na potrubí vyvedení a upevnění odpadních výpustek DN 110</t>
  </si>
  <si>
    <t>-1234238123</t>
  </si>
  <si>
    <t>721226513</t>
  </si>
  <si>
    <t>Zápachové uzávěrky podomítkové (Pe) s krycí deskou pro pračku a myčku DN 40/50 s přípojem vody a elektřiny</t>
  </si>
  <si>
    <t>1089110406</t>
  </si>
  <si>
    <t>721290111</t>
  </si>
  <si>
    <t>Zkouška těsnosti kanalizace v objektech vodou do DN 125</t>
  </si>
  <si>
    <t>-1619475717</t>
  </si>
  <si>
    <t>2+4+10+2</t>
  </si>
  <si>
    <t>721910912</t>
  </si>
  <si>
    <t>Pročištění svislých odpadů v jednom podlaží do DN 200</t>
  </si>
  <si>
    <t>1313618769</t>
  </si>
  <si>
    <t>https://podminky.urs.cz/item/CS_URS_2023_01/721910912</t>
  </si>
  <si>
    <t>721910932</t>
  </si>
  <si>
    <t>Pročištění šikmého připojovacího potrubí do DN 100</t>
  </si>
  <si>
    <t>1779041192</t>
  </si>
  <si>
    <t>https://podminky.urs.cz/item/CS_URS_2023_01/721910932</t>
  </si>
  <si>
    <t>998721202</t>
  </si>
  <si>
    <t>Přesun hmot pro vnitřní kanalizace stanovený procentní sazbou (%) z ceny vodorovná dopravní vzdálenost do 50 m v objektech výšky přes 6 do 12 m</t>
  </si>
  <si>
    <t>1322605113</t>
  </si>
  <si>
    <t>722</t>
  </si>
  <si>
    <t>Zdravotechnika - vnitřní vodovod</t>
  </si>
  <si>
    <t>722131912</t>
  </si>
  <si>
    <t>Opravy vodovodního potrubí z trubek Ppr vsazení odbočky do potrubí DN 20</t>
  </si>
  <si>
    <t>-625643840</t>
  </si>
  <si>
    <t>https://podminky.urs.cz/item/CS_URS_2023_01/722131912</t>
  </si>
  <si>
    <t>722174002</t>
  </si>
  <si>
    <t>Potrubí z plastových trubek z polypropylenu PPR svařovaných polyfúzně PN 16 (SDR 7,4) D 20 x 2,8</t>
  </si>
  <si>
    <t>-1719135340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</si>
  <si>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</si>
  <si>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</si>
  <si>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175932872</t>
  </si>
  <si>
    <t>https://podminky.urs.cz/item/CS_URS_2023_01/722181211</t>
  </si>
  <si>
    <t>722190401</t>
  </si>
  <si>
    <t>Zřízení přípojek na potrubí vyvedení a upevnění výpustek do DN 25</t>
  </si>
  <si>
    <t>913241942</t>
  </si>
  <si>
    <t>722190901</t>
  </si>
  <si>
    <t>Opravy ostatní uzavření nebo otevření vodovodního potrubí při opravách včetně vypuštění a napuštění</t>
  </si>
  <si>
    <t>-1322318483</t>
  </si>
  <si>
    <t>https://podminky.urs.cz/item/CS_URS_2023_01/722190901</t>
  </si>
  <si>
    <t>722220111</t>
  </si>
  <si>
    <t>Armatury s jedním závitem nástěnky pro výtokový ventil G 1/2"</t>
  </si>
  <si>
    <t>1712676435</t>
  </si>
  <si>
    <t>722220121</t>
  </si>
  <si>
    <t>Armatury s jedním závitem nástěnky pro baterii G 1/2"</t>
  </si>
  <si>
    <t>pár</t>
  </si>
  <si>
    <t>1491078340</t>
  </si>
  <si>
    <t>722232045</t>
  </si>
  <si>
    <t>Armatury se dvěma závity kulové kohouty PN 42 do 185 °C přímé vnitřní závit G 1"</t>
  </si>
  <si>
    <t>-715050124</t>
  </si>
  <si>
    <t>722290226</t>
  </si>
  <si>
    <t>Zkoušky, proplach a desinfekce vodovodního potrubí zkoušky těsnosti vodovodního potrubí závitového do DN 50</t>
  </si>
  <si>
    <t>-1899387903</t>
  </si>
  <si>
    <t>998722202</t>
  </si>
  <si>
    <t>Přesun hmot pro vnitřní vodovod stanovený procentní sazbou (%) z ceny vodorovná dopravní vzdálenost do 50 m v objektech výšky přes 6 do 12 m</t>
  </si>
  <si>
    <t>39519171</t>
  </si>
  <si>
    <t>725</t>
  </si>
  <si>
    <t>Zdravotechnika - zařizovací předměty</t>
  </si>
  <si>
    <t>725119125</t>
  </si>
  <si>
    <t>Zařízení záchodů montáž klozetových mís závěsných na nosné stěny</t>
  </si>
  <si>
    <t>1235086207</t>
  </si>
  <si>
    <t>64236041</t>
  </si>
  <si>
    <t>klozet keramický bílý závěsný hluboké splachování</t>
  </si>
  <si>
    <t>1606125774</t>
  </si>
  <si>
    <t>725119131</t>
  </si>
  <si>
    <t>Zařízení záchodů montáž klozetových sedátek standardních</t>
  </si>
  <si>
    <t>1511662271</t>
  </si>
  <si>
    <t>55167394</t>
  </si>
  <si>
    <t>sedátko klozetové duroplastové bílé antibakteriální</t>
  </si>
  <si>
    <t>-1191103275</t>
  </si>
  <si>
    <t>725219101</t>
  </si>
  <si>
    <t>Umyvadla montáž umyvadel ostatních typů na konzoly</t>
  </si>
  <si>
    <t>1256018820</t>
  </si>
  <si>
    <t>https://podminky.urs.cz/item/CS_URS_2023_01/725219101</t>
  </si>
  <si>
    <t>kadeřnická umyvadla - montáž včetně dodávky zápachových uzávěrek</t>
  </si>
  <si>
    <t>725219102</t>
  </si>
  <si>
    <t>Umyvadla montáž umyvadel ostatních typů na šrouby</t>
  </si>
  <si>
    <t>200141581</t>
  </si>
  <si>
    <t xml:space="preserve">montáž včetně dodávky zápachové uzávěrky </t>
  </si>
  <si>
    <t>64211005</t>
  </si>
  <si>
    <t>umyvadlo keramické závěsné bílé 550x420mm</t>
  </si>
  <si>
    <t>1708050086</t>
  </si>
  <si>
    <t>725319111</t>
  </si>
  <si>
    <t>Dřezy bez výtokových armatur montáž dřezů ostatních typů</t>
  </si>
  <si>
    <t>-2026355063</t>
  </si>
  <si>
    <t>https://podminky.urs.cz/item/CS_URS_2023_01/725319111</t>
  </si>
  <si>
    <t>montáž do linky včetně dodávky zápachové uzávěrky</t>
  </si>
  <si>
    <t>725331111</t>
  </si>
  <si>
    <t>Výlevky bez výtokových armatur a splachovací nádrže keramické se sklopnou plastovou mřížkou 425 mm</t>
  </si>
  <si>
    <t>-1030713221</t>
  </si>
  <si>
    <t>https://podminky.urs.cz/item/CS_URS_2023_01/725331111</t>
  </si>
  <si>
    <t>725532126</t>
  </si>
  <si>
    <t>Elektrické ohřívače zásobníkové beztlakové přepadové akumulační s pojistným ventilem závěsné svislé objem nádrže (příkon) 200 l (2,2 kW)</t>
  </si>
  <si>
    <t>1226177238</t>
  </si>
  <si>
    <t>https://podminky.urs.cz/item/CS_URS_2023_01/725532126</t>
  </si>
  <si>
    <t>725813111</t>
  </si>
  <si>
    <t>Ventily rohové bez připojovací trubičky nebo flexi hadičky G 1/2"</t>
  </si>
  <si>
    <t>-1692086925</t>
  </si>
  <si>
    <t>55190006</t>
  </si>
  <si>
    <t>hadice flexibilní sanitární 3/8"</t>
  </si>
  <si>
    <t>-827723183</t>
  </si>
  <si>
    <t>15*0,3</t>
  </si>
  <si>
    <t>725829101</t>
  </si>
  <si>
    <t>Baterie dřezové montáž ostatních typů nástěnných pákových nebo klasických</t>
  </si>
  <si>
    <t>1614011750</t>
  </si>
  <si>
    <t>do linek bez dodávky</t>
  </si>
  <si>
    <t>725829121</t>
  </si>
  <si>
    <t>Baterie umyvadlové montáž ostatních typů nástěnných pákových nebo klasických</t>
  </si>
  <si>
    <t>1149757663</t>
  </si>
  <si>
    <t>55143976</t>
  </si>
  <si>
    <t>baterie umyvadlová páková nástěnná s kulatým ústím 300mm</t>
  </si>
  <si>
    <t>-2015230217</t>
  </si>
  <si>
    <t>725829131</t>
  </si>
  <si>
    <t>Baterie umyvadlové montáž ostatních typů stojánkových G 1/2"</t>
  </si>
  <si>
    <t>1459593975</t>
  </si>
  <si>
    <t>55145686</t>
  </si>
  <si>
    <t>baterie umyvadlová stojánková páková</t>
  </si>
  <si>
    <t>-920548274</t>
  </si>
  <si>
    <t>1146984407</t>
  </si>
  <si>
    <t>montáž baterií kadeřnických bez dodávky</t>
  </si>
  <si>
    <t>998725202</t>
  </si>
  <si>
    <t>Přesun hmot pro zařizovací předměty stanovený procentní sazbou (%) z ceny vodorovná dopravní vzdálenost do 50 m v objektech výšky přes 6 do 12 m</t>
  </si>
  <si>
    <t>885909069</t>
  </si>
  <si>
    <t>726</t>
  </si>
  <si>
    <t>Zdravotechnika - předstěnové instalace</t>
  </si>
  <si>
    <t>726111031</t>
  </si>
  <si>
    <t>Instalační předstěna pro klozet s ovládáním zepředu v 1080 mm závěsný do masivní zděné kce včetně tlačítka</t>
  </si>
  <si>
    <t>256217010</t>
  </si>
  <si>
    <t>998726211</t>
  </si>
  <si>
    <t>Přesun hmot pro instalační prefabrikáty stanovený procentní sazbou (%) z ceny vodorovná dopravní vzdálenost do 50 m v objektech výšky do 6 m</t>
  </si>
  <si>
    <t>-2097299687</t>
  </si>
  <si>
    <t>781473920</t>
  </si>
  <si>
    <t>Výměna keramické obkladačky lepené, velikosti přes 9 do 12 ks/m2</t>
  </si>
  <si>
    <t>368934463</t>
  </si>
  <si>
    <t>https://podminky.urs.cz/item/CS_URS_2023_01/781473920</t>
  </si>
  <si>
    <t>oprava po úpravě ZTI v šatnové části 12ks/m2</t>
  </si>
  <si>
    <t>3,0*0,75*12</t>
  </si>
  <si>
    <t>1863845075</t>
  </si>
  <si>
    <t>12*0,25*0,4*1,1</t>
  </si>
  <si>
    <t>998781201</t>
  </si>
  <si>
    <t>Přesun hmot pro obklady keramické stanovený procentní sazbou (%) z ceny vodorovná dopravní vzdálenost do 50 m v objektech výšky do 6 m</t>
  </si>
  <si>
    <t>-137989734</t>
  </si>
  <si>
    <t>https://podminky.urs.cz/item/CS_URS_2023_01/998781201</t>
  </si>
  <si>
    <t>03 - elektroinstalace</t>
  </si>
  <si>
    <t>PSV - Práce a dodávky M</t>
  </si>
  <si>
    <t xml:space="preserve">    741 - Elektroinstalace - silnoproud</t>
  </si>
  <si>
    <t>9886000</t>
  </si>
  <si>
    <t>Výpomoce pro řemesla sekání, zednické zapravení včetně materiálu na vysprávky</t>
  </si>
  <si>
    <t>961031159</t>
  </si>
  <si>
    <t>Práce a dodávky M</t>
  </si>
  <si>
    <t>741</t>
  </si>
  <si>
    <t>Elektroinstalace - silnoproud</t>
  </si>
  <si>
    <t>Úprava stávajícího rozváděče dle dokumentu č. 04 / 10-2023</t>
  </si>
  <si>
    <t>clk</t>
  </si>
  <si>
    <t>-1811816523</t>
  </si>
  <si>
    <t>CYKY-J 4x10</t>
  </si>
  <si>
    <t>-1641590103</t>
  </si>
  <si>
    <t>Lišta 40x40mm, bílá</t>
  </si>
  <si>
    <t>-516832325</t>
  </si>
  <si>
    <t>Rozváděč RK - dle dokumentu č. 05 / 10-2023</t>
  </si>
  <si>
    <t>-163985840</t>
  </si>
  <si>
    <t>Jednonásobná zásuvka 250V AC 16A, s ochr. Kolíkem a clonkami, pod omítku, bílá - Komplet</t>
  </si>
  <si>
    <t>ks</t>
  </si>
  <si>
    <t>1289037636</t>
  </si>
  <si>
    <t>Dvojnásobná zásuvka 250V AC 16A, s ochr. Kolíkem a clonkami, pod omítku, bílá - Komplet</t>
  </si>
  <si>
    <t>1135861872</t>
  </si>
  <si>
    <t>CYKY-J 3x2,5</t>
  </si>
  <si>
    <t>-1972140446</t>
  </si>
  <si>
    <t>Čtvercové vestavné LED svítidlo, 596x596x15mm, 4900lm, 49W, Ra90, 4000K, IP20, UGR19, mikroprizma</t>
  </si>
  <si>
    <t>-363583758</t>
  </si>
  <si>
    <t>Čtvercové vestavné LED svítidlo, 596x596x15mm, 6600lm, 57W, Ra80, 4000K, IP20, UGR19, mikroprizma</t>
  </si>
  <si>
    <t>-663393618</t>
  </si>
  <si>
    <t>Rám pro přisazenou montáž vestavných sítidel</t>
  </si>
  <si>
    <t>-1143801190</t>
  </si>
  <si>
    <t>Kruhové přisazené LED svítidlo, pr. 370mm, 3000lm, 26W, Ra80, 4000K, IP20, mikroprizma</t>
  </si>
  <si>
    <t>1296411603</t>
  </si>
  <si>
    <t>Kruhové přisazené LED svítidlo, pr. 550mm, 3800lm, 24W, Ra80, 4000K, IP20, mikroprizma</t>
  </si>
  <si>
    <t>557679767</t>
  </si>
  <si>
    <t>NO svítidlo LED, IP65, 18LED, 3h, přisazené, svítí při výpadku napájení, výška instalace nad dveře, opatřeno šipkou ve směru úniku</t>
  </si>
  <si>
    <t>319564516</t>
  </si>
  <si>
    <t>Vypínač řaz.1, 250V AC 10A, pod omítku, bílá - komplet</t>
  </si>
  <si>
    <t>131595715</t>
  </si>
  <si>
    <t>Vypínač řaz.5, 250V AC 10A, pod omítku, bílá - komplet</t>
  </si>
  <si>
    <t>56600226</t>
  </si>
  <si>
    <t>Vypínač řaz.6, 250V AC 10A, pod omítku, bílá - komplet</t>
  </si>
  <si>
    <t>2109194560</t>
  </si>
  <si>
    <t>Krabice přístrojová pod omítku</t>
  </si>
  <si>
    <t>432582026</t>
  </si>
  <si>
    <t>CYKY-J 3x1,5</t>
  </si>
  <si>
    <t>-959704181</t>
  </si>
  <si>
    <t>CYKY-O 3x1,5</t>
  </si>
  <si>
    <t>-1402321131</t>
  </si>
  <si>
    <t>CYKY-J 5x2,5</t>
  </si>
  <si>
    <t>-1421206207</t>
  </si>
  <si>
    <t>H07RN-F 5G2,5</t>
  </si>
  <si>
    <t>190232432</t>
  </si>
  <si>
    <t>Ohebná plastová trubka pr. 32mm</t>
  </si>
  <si>
    <t>-2053527253</t>
  </si>
  <si>
    <t>Spínač 400V 25A 5P, pod omítku, sporákový, stiskací, s doutnavkou, bílý</t>
  </si>
  <si>
    <t>-538688429</t>
  </si>
  <si>
    <t>Výřez drážky 15x15mm ve zdivu</t>
  </si>
  <si>
    <t>-377000494</t>
  </si>
  <si>
    <t>Vykroužení kapsy do zdiva pro krabici přístrojovou</t>
  </si>
  <si>
    <t>695869739</t>
  </si>
  <si>
    <t>Výsek kapsy pro rozváděč 4x14 modulů</t>
  </si>
  <si>
    <t>-799179719</t>
  </si>
  <si>
    <t>Pomocný montážní a spojovací materiál</t>
  </si>
  <si>
    <t>-1473018774</t>
  </si>
  <si>
    <t>Koordinace a plánování prací</t>
  </si>
  <si>
    <t>hod.</t>
  </si>
  <si>
    <t>-1264390067</t>
  </si>
  <si>
    <t>Dokumentace DSPS</t>
  </si>
  <si>
    <t>clk.</t>
  </si>
  <si>
    <t>1700256832</t>
  </si>
  <si>
    <t>Přesun a doprava materiálu</t>
  </si>
  <si>
    <t>-1706303036</t>
  </si>
  <si>
    <t>Výchozí revize EZ - instalace</t>
  </si>
  <si>
    <t>ckl.</t>
  </si>
  <si>
    <t>-626587964</t>
  </si>
  <si>
    <t>04 - VRN</t>
  </si>
  <si>
    <t>VRN - Vedlejší rozpočtové náklady</t>
  </si>
  <si>
    <t>Vedlejší rozpočtové náklady</t>
  </si>
  <si>
    <t>032002000</t>
  </si>
  <si>
    <t>Zařízení staveniště</t>
  </si>
  <si>
    <t>1024</t>
  </si>
  <si>
    <t>161821489</t>
  </si>
  <si>
    <t>https://podminky.urs.cz/item/CS_URS_2023_01/032002000</t>
  </si>
  <si>
    <t>034203000</t>
  </si>
  <si>
    <t>Opatření na ochranu soukromého majetku - zaplachtování, úklid</t>
  </si>
  <si>
    <t>14058498</t>
  </si>
  <si>
    <t>https://podminky.urs.cz/item/CS_URS_2023_01/034203000</t>
  </si>
  <si>
    <t>035002000</t>
  </si>
  <si>
    <t>Pronájmy ploch, objektů</t>
  </si>
  <si>
    <t>538491986</t>
  </si>
  <si>
    <t>https://podminky.urs.cz/item/CS_URS_2023_01/035002000</t>
  </si>
  <si>
    <t>010001000</t>
  </si>
  <si>
    <t>Průzkumné, projektové práce, sondy</t>
  </si>
  <si>
    <t>-49976052</t>
  </si>
  <si>
    <t>https://podminky.urs.cz/item/CS_URS_2022_01/010001000</t>
  </si>
  <si>
    <t>013254000.1</t>
  </si>
  <si>
    <t>Dokumentace skutečného provedení stavby včetně geodetického zaměření venkovní plochy v počtu a formátech dle SoD</t>
  </si>
  <si>
    <t>komplt.</t>
  </si>
  <si>
    <t>1459085002</t>
  </si>
  <si>
    <t>Poznámka k položce:_x000d_
Poznámka k položce: vyhotovení a její předání objednateli v požadované formě a požadovaném počtu včetně závěrečné zprávy.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</si>
</sst>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11" TargetMode="External" /><Relationship Id="rId2" Type="http://schemas.openxmlformats.org/officeDocument/2006/relationships/hyperlink" Target="https://podminky.urs.cz/item/CS_URS_2023_01/113107130" TargetMode="External" /><Relationship Id="rId3" Type="http://schemas.openxmlformats.org/officeDocument/2006/relationships/hyperlink" Target="https://podminky.urs.cz/item/CS_URS_2023_01/113107132" TargetMode="External" /><Relationship Id="rId4" Type="http://schemas.openxmlformats.org/officeDocument/2006/relationships/hyperlink" Target="https://podminky.urs.cz/item/CS_URS_2023_01/113202111" TargetMode="External" /><Relationship Id="rId5" Type="http://schemas.openxmlformats.org/officeDocument/2006/relationships/hyperlink" Target="https://podminky.urs.cz/item/CS_URS_2023_01/122211101" TargetMode="External" /><Relationship Id="rId6" Type="http://schemas.openxmlformats.org/officeDocument/2006/relationships/hyperlink" Target="https://podminky.urs.cz/item/CS_URS_2023_01/131212531" TargetMode="External" /><Relationship Id="rId7" Type="http://schemas.openxmlformats.org/officeDocument/2006/relationships/hyperlink" Target="https://podminky.urs.cz/item/CS_URS_2023_01/162251102" TargetMode="External" /><Relationship Id="rId8" Type="http://schemas.openxmlformats.org/officeDocument/2006/relationships/hyperlink" Target="https://podminky.urs.cz/item/CS_URS_2023_01/162751117" TargetMode="External" /><Relationship Id="rId9" Type="http://schemas.openxmlformats.org/officeDocument/2006/relationships/hyperlink" Target="https://podminky.urs.cz/item/CS_URS_2023_01/162751119" TargetMode="External" /><Relationship Id="rId10" Type="http://schemas.openxmlformats.org/officeDocument/2006/relationships/hyperlink" Target="https://podminky.urs.cz/item/CS_URS_2023_01/167151101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2_01/275313511" TargetMode="External" /><Relationship Id="rId13" Type="http://schemas.openxmlformats.org/officeDocument/2006/relationships/hyperlink" Target="https://podminky.urs.cz/item/CS_URS_2023_01/317234410" TargetMode="External" /><Relationship Id="rId14" Type="http://schemas.openxmlformats.org/officeDocument/2006/relationships/hyperlink" Target="https://podminky.urs.cz/item/CS_URS_2023_01/340271045" TargetMode="External" /><Relationship Id="rId15" Type="http://schemas.openxmlformats.org/officeDocument/2006/relationships/hyperlink" Target="https://podminky.urs.cz/item/CS_URS_2023_01/317944321" TargetMode="External" /><Relationship Id="rId16" Type="http://schemas.openxmlformats.org/officeDocument/2006/relationships/hyperlink" Target="https://podminky.urs.cz/item/CS_URS_2023_01/342272205" TargetMode="External" /><Relationship Id="rId17" Type="http://schemas.openxmlformats.org/officeDocument/2006/relationships/hyperlink" Target="https://podminky.urs.cz/item/CS_URS_2022_01/346244381" TargetMode="External" /><Relationship Id="rId18" Type="http://schemas.openxmlformats.org/officeDocument/2006/relationships/hyperlink" Target="https://podminky.urs.cz/item/CS_URS_2023_01/346244354" TargetMode="External" /><Relationship Id="rId19" Type="http://schemas.openxmlformats.org/officeDocument/2006/relationships/hyperlink" Target="https://podminky.urs.cz/item/CS_URS_2023_01/430321515" TargetMode="External" /><Relationship Id="rId20" Type="http://schemas.openxmlformats.org/officeDocument/2006/relationships/hyperlink" Target="https://podminky.urs.cz/item/CS_URS_2023_01/430362021" TargetMode="External" /><Relationship Id="rId21" Type="http://schemas.openxmlformats.org/officeDocument/2006/relationships/hyperlink" Target="https://podminky.urs.cz/item/CS_URS_2023_01/434121416" TargetMode="External" /><Relationship Id="rId22" Type="http://schemas.openxmlformats.org/officeDocument/2006/relationships/hyperlink" Target="https://podminky.urs.cz/item/CS_URS_2023_01/564871011" TargetMode="External" /><Relationship Id="rId23" Type="http://schemas.openxmlformats.org/officeDocument/2006/relationships/hyperlink" Target="https://podminky.urs.cz/item/CS_URS_2023_01/596211110" TargetMode="External" /><Relationship Id="rId24" Type="http://schemas.openxmlformats.org/officeDocument/2006/relationships/hyperlink" Target="https://podminky.urs.cz/item/CS_URS_2023_01/611131101" TargetMode="External" /><Relationship Id="rId25" Type="http://schemas.openxmlformats.org/officeDocument/2006/relationships/hyperlink" Target="https://podminky.urs.cz/item/CS_URS_2023_01/611131121" TargetMode="External" /><Relationship Id="rId26" Type="http://schemas.openxmlformats.org/officeDocument/2006/relationships/hyperlink" Target="https://podminky.urs.cz/item/CS_URS_2023_01/611315121" TargetMode="External" /><Relationship Id="rId27" Type="http://schemas.openxmlformats.org/officeDocument/2006/relationships/hyperlink" Target="https://podminky.urs.cz/item/CS_URS_2023_01/611325421" TargetMode="External" /><Relationship Id="rId28" Type="http://schemas.openxmlformats.org/officeDocument/2006/relationships/hyperlink" Target="https://podminky.urs.cz/item/CS_URS_2023_01/612131101" TargetMode="External" /><Relationship Id="rId29" Type="http://schemas.openxmlformats.org/officeDocument/2006/relationships/hyperlink" Target="https://podminky.urs.cz/item/CS_URS_2023_01/612131121" TargetMode="External" /><Relationship Id="rId30" Type="http://schemas.openxmlformats.org/officeDocument/2006/relationships/hyperlink" Target="https://podminky.urs.cz/item/CS_URS_2023_01/612142001" TargetMode="External" /><Relationship Id="rId31" Type="http://schemas.openxmlformats.org/officeDocument/2006/relationships/hyperlink" Target="https://podminky.urs.cz/item/CS_URS_2023_01/612311131" TargetMode="External" /><Relationship Id="rId32" Type="http://schemas.openxmlformats.org/officeDocument/2006/relationships/hyperlink" Target="https://podminky.urs.cz/item/CS_URS_2023_01/612325121" TargetMode="External" /><Relationship Id="rId33" Type="http://schemas.openxmlformats.org/officeDocument/2006/relationships/hyperlink" Target="https://podminky.urs.cz/item/CS_URS_2023_01/612325223" TargetMode="External" /><Relationship Id="rId34" Type="http://schemas.openxmlformats.org/officeDocument/2006/relationships/hyperlink" Target="https://podminky.urs.cz/item/CS_URS_2023_01/612325225" TargetMode="External" /><Relationship Id="rId35" Type="http://schemas.openxmlformats.org/officeDocument/2006/relationships/hyperlink" Target="https://podminky.urs.cz/item/CS_URS_2023_01/612325421" TargetMode="External" /><Relationship Id="rId36" Type="http://schemas.openxmlformats.org/officeDocument/2006/relationships/hyperlink" Target="https://podminky.urs.cz/item/CS_URS_2023_01/612331121" TargetMode="External" /><Relationship Id="rId37" Type="http://schemas.openxmlformats.org/officeDocument/2006/relationships/hyperlink" Target="https://podminky.urs.cz/item/CS_URS_2023_01/619991011" TargetMode="External" /><Relationship Id="rId38" Type="http://schemas.openxmlformats.org/officeDocument/2006/relationships/hyperlink" Target="https://podminky.urs.cz/item/CS_URS_2023_01/619995001" TargetMode="External" /><Relationship Id="rId39" Type="http://schemas.openxmlformats.org/officeDocument/2006/relationships/hyperlink" Target="https://podminky.urs.cz/item/CS_URS_2023_01/619996145" TargetMode="External" /><Relationship Id="rId40" Type="http://schemas.openxmlformats.org/officeDocument/2006/relationships/hyperlink" Target="https://podminky.urs.cz/item/CS_URS_2023_01/631311125" TargetMode="External" /><Relationship Id="rId41" Type="http://schemas.openxmlformats.org/officeDocument/2006/relationships/hyperlink" Target="https://podminky.urs.cz/item/CS_URS_2023_01/631351101" TargetMode="External" /><Relationship Id="rId42" Type="http://schemas.openxmlformats.org/officeDocument/2006/relationships/hyperlink" Target="https://podminky.urs.cz/item/CS_URS_2023_01/631351102" TargetMode="External" /><Relationship Id="rId43" Type="http://schemas.openxmlformats.org/officeDocument/2006/relationships/hyperlink" Target="https://podminky.urs.cz/item/CS_URS_2023_01/632451105" TargetMode="External" /><Relationship Id="rId44" Type="http://schemas.openxmlformats.org/officeDocument/2006/relationships/hyperlink" Target="https://podminky.urs.cz/item/CS_URS_2023_01/632451441" TargetMode="External" /><Relationship Id="rId45" Type="http://schemas.openxmlformats.org/officeDocument/2006/relationships/hyperlink" Target="https://podminky.urs.cz/item/CS_URS_2023_01/642946111" TargetMode="External" /><Relationship Id="rId46" Type="http://schemas.openxmlformats.org/officeDocument/2006/relationships/hyperlink" Target="https://podminky.urs.cz/item/CS_URS_2021_01/916231213" TargetMode="External" /><Relationship Id="rId47" Type="http://schemas.openxmlformats.org/officeDocument/2006/relationships/hyperlink" Target="https://podminky.urs.cz/item/CS_URS_2023_01/949101111" TargetMode="External" /><Relationship Id="rId48" Type="http://schemas.openxmlformats.org/officeDocument/2006/relationships/hyperlink" Target="https://podminky.urs.cz/item/CS_URS_2023_01/952901111" TargetMode="External" /><Relationship Id="rId49" Type="http://schemas.openxmlformats.org/officeDocument/2006/relationships/hyperlink" Target="https://podminky.urs.cz/item/CS_URS_2023_01/962031132" TargetMode="External" /><Relationship Id="rId50" Type="http://schemas.openxmlformats.org/officeDocument/2006/relationships/hyperlink" Target="https://podminky.urs.cz/item/CS_URS_2023_01/962031133" TargetMode="External" /><Relationship Id="rId51" Type="http://schemas.openxmlformats.org/officeDocument/2006/relationships/hyperlink" Target="https://podminky.urs.cz/item/CS_URS_2023_01/963042819" TargetMode="External" /><Relationship Id="rId52" Type="http://schemas.openxmlformats.org/officeDocument/2006/relationships/hyperlink" Target="https://podminky.urs.cz/item/CS_URS_2023_01/967023692" TargetMode="External" /><Relationship Id="rId53" Type="http://schemas.openxmlformats.org/officeDocument/2006/relationships/hyperlink" Target="https://podminky.urs.cz/item/CS_URS_2023_01/967031732" TargetMode="External" /><Relationship Id="rId54" Type="http://schemas.openxmlformats.org/officeDocument/2006/relationships/hyperlink" Target="https://podminky.urs.cz/item/CS_URS_2023_01/967031733" TargetMode="External" /><Relationship Id="rId55" Type="http://schemas.openxmlformats.org/officeDocument/2006/relationships/hyperlink" Target="https://podminky.urs.cz/item/CS_URS_2023_01/968072455" TargetMode="External" /><Relationship Id="rId56" Type="http://schemas.openxmlformats.org/officeDocument/2006/relationships/hyperlink" Target="https://podminky.urs.cz/item/CS_URS_2023_01/968072456" TargetMode="External" /><Relationship Id="rId57" Type="http://schemas.openxmlformats.org/officeDocument/2006/relationships/hyperlink" Target="https://podminky.urs.cz/item/CS_URS_2023_01/971033621" TargetMode="External" /><Relationship Id="rId58" Type="http://schemas.openxmlformats.org/officeDocument/2006/relationships/hyperlink" Target="https://podminky.urs.cz/item/CS_URS_2023_01/971033631" TargetMode="External" /><Relationship Id="rId59" Type="http://schemas.openxmlformats.org/officeDocument/2006/relationships/hyperlink" Target="https://podminky.urs.cz/item/CS_URS_2023_01/974031664" TargetMode="External" /><Relationship Id="rId60" Type="http://schemas.openxmlformats.org/officeDocument/2006/relationships/hyperlink" Target="https://podminky.urs.cz/item/CS_URS_2023_01/978013191" TargetMode="External" /><Relationship Id="rId61" Type="http://schemas.openxmlformats.org/officeDocument/2006/relationships/hyperlink" Target="https://podminky.urs.cz/item/CS_URS_2023_01/978021161" TargetMode="External" /><Relationship Id="rId62" Type="http://schemas.openxmlformats.org/officeDocument/2006/relationships/hyperlink" Target="https://podminky.urs.cz/item/CS_URS_2023_01/978059541" TargetMode="External" /><Relationship Id="rId63" Type="http://schemas.openxmlformats.org/officeDocument/2006/relationships/hyperlink" Target="https://podminky.urs.cz/item/CS_URS_2023_01/997002611" TargetMode="External" /><Relationship Id="rId64" Type="http://schemas.openxmlformats.org/officeDocument/2006/relationships/hyperlink" Target="https://podminky.urs.cz/item/CS_URS_2023_01/997013211" TargetMode="External" /><Relationship Id="rId65" Type="http://schemas.openxmlformats.org/officeDocument/2006/relationships/hyperlink" Target="https://podminky.urs.cz/item/CS_URS_2023_01/997013501" TargetMode="External" /><Relationship Id="rId66" Type="http://schemas.openxmlformats.org/officeDocument/2006/relationships/hyperlink" Target="https://podminky.urs.cz/item/CS_URS_2023_01/997013509" TargetMode="External" /><Relationship Id="rId67" Type="http://schemas.openxmlformats.org/officeDocument/2006/relationships/hyperlink" Target="https://podminky.urs.cz/item/CS_URS_2023_01/997013631" TargetMode="External" /><Relationship Id="rId68" Type="http://schemas.openxmlformats.org/officeDocument/2006/relationships/hyperlink" Target="https://podminky.urs.cz/item/CS_URS_2023_01/997221611" TargetMode="External" /><Relationship Id="rId69" Type="http://schemas.openxmlformats.org/officeDocument/2006/relationships/hyperlink" Target="https://podminky.urs.cz/item/CS_URS_2023_01/998018001" TargetMode="External" /><Relationship Id="rId70" Type="http://schemas.openxmlformats.org/officeDocument/2006/relationships/hyperlink" Target="https://podminky.urs.cz/item/CS_URS_2023_01/766660002" TargetMode="External" /><Relationship Id="rId71" Type="http://schemas.openxmlformats.org/officeDocument/2006/relationships/hyperlink" Target="https://podminky.urs.cz/item/CS_URS_2023_01/766660021" TargetMode="External" /><Relationship Id="rId72" Type="http://schemas.openxmlformats.org/officeDocument/2006/relationships/hyperlink" Target="https://podminky.urs.cz/item/CS_URS_2023_01/766660311" TargetMode="External" /><Relationship Id="rId73" Type="http://schemas.openxmlformats.org/officeDocument/2006/relationships/hyperlink" Target="https://podminky.urs.cz/item/CS_URS_2023_01/766660717" TargetMode="External" /><Relationship Id="rId74" Type="http://schemas.openxmlformats.org/officeDocument/2006/relationships/hyperlink" Target="https://podminky.urs.cz/item/CS_URS_2023_01/766660720" TargetMode="External" /><Relationship Id="rId75" Type="http://schemas.openxmlformats.org/officeDocument/2006/relationships/hyperlink" Target="https://podminky.urs.cz/item/CS_URS_2023_01/766660728" TargetMode="External" /><Relationship Id="rId76" Type="http://schemas.openxmlformats.org/officeDocument/2006/relationships/hyperlink" Target="https://podminky.urs.cz/item/CS_URS_2023_01/766660729" TargetMode="External" /><Relationship Id="rId77" Type="http://schemas.openxmlformats.org/officeDocument/2006/relationships/hyperlink" Target="https://podminky.urs.cz/item/CS_URS_2023_01/766682111" TargetMode="External" /><Relationship Id="rId78" Type="http://schemas.openxmlformats.org/officeDocument/2006/relationships/hyperlink" Target="https://podminky.urs.cz/item/CS_URS_2023_01/767163221" TargetMode="External" /><Relationship Id="rId79" Type="http://schemas.openxmlformats.org/officeDocument/2006/relationships/hyperlink" Target="https://podminky.urs.cz/item/CS_URS_2023_01/998767201" TargetMode="External" /><Relationship Id="rId80" Type="http://schemas.openxmlformats.org/officeDocument/2006/relationships/hyperlink" Target="https://podminky.urs.cz/item/CS_URS_2023_01/771473810" TargetMode="External" /><Relationship Id="rId81" Type="http://schemas.openxmlformats.org/officeDocument/2006/relationships/hyperlink" Target="https://podminky.urs.cz/item/CS_URS_2023_01/771571810" TargetMode="External" /><Relationship Id="rId82" Type="http://schemas.openxmlformats.org/officeDocument/2006/relationships/hyperlink" Target="https://podminky.urs.cz/item/CS_URS_2023_01/771573810" TargetMode="External" /><Relationship Id="rId83" Type="http://schemas.openxmlformats.org/officeDocument/2006/relationships/hyperlink" Target="https://podminky.urs.cz/item/CS_URS_2023_01/771121011" TargetMode="External" /><Relationship Id="rId84" Type="http://schemas.openxmlformats.org/officeDocument/2006/relationships/hyperlink" Target="https://podminky.urs.cz/item/CS_URS_2023_01/771151021" TargetMode="External" /><Relationship Id="rId85" Type="http://schemas.openxmlformats.org/officeDocument/2006/relationships/hyperlink" Target="https://podminky.urs.cz/item/CS_URS_2023_01/771474112" TargetMode="External" /><Relationship Id="rId86" Type="http://schemas.openxmlformats.org/officeDocument/2006/relationships/hyperlink" Target="https://podminky.urs.cz/item/CS_URS_2023_01/771574115" TargetMode="External" /><Relationship Id="rId87" Type="http://schemas.openxmlformats.org/officeDocument/2006/relationships/hyperlink" Target="https://podminky.urs.cz/item/CS_URS_2023_01/771577111" TargetMode="External" /><Relationship Id="rId88" Type="http://schemas.openxmlformats.org/officeDocument/2006/relationships/hyperlink" Target="https://podminky.urs.cz/item/CS_URS_2023_01/771577114" TargetMode="External" /><Relationship Id="rId89" Type="http://schemas.openxmlformats.org/officeDocument/2006/relationships/hyperlink" Target="https://podminky.urs.cz/item/CS_URS_2023_01/771577115" TargetMode="External" /><Relationship Id="rId90" Type="http://schemas.openxmlformats.org/officeDocument/2006/relationships/hyperlink" Target="https://podminky.urs.cz/item/CS_URS_2023_01/771591112" TargetMode="External" /><Relationship Id="rId91" Type="http://schemas.openxmlformats.org/officeDocument/2006/relationships/hyperlink" Target="https://podminky.urs.cz/item/CS_URS_2023_01/771591241" TargetMode="External" /><Relationship Id="rId92" Type="http://schemas.openxmlformats.org/officeDocument/2006/relationships/hyperlink" Target="https://podminky.urs.cz/item/CS_URS_2023_01/771591242" TargetMode="External" /><Relationship Id="rId93" Type="http://schemas.openxmlformats.org/officeDocument/2006/relationships/hyperlink" Target="https://podminky.urs.cz/item/CS_URS_2023_01/771591264" TargetMode="External" /><Relationship Id="rId94" Type="http://schemas.openxmlformats.org/officeDocument/2006/relationships/hyperlink" Target="https://podminky.urs.cz/item/CS_URS_2023_01/998771202" TargetMode="External" /><Relationship Id="rId95" Type="http://schemas.openxmlformats.org/officeDocument/2006/relationships/hyperlink" Target="https://podminky.urs.cz/item/CS_URS_2023_01/776201811" TargetMode="External" /><Relationship Id="rId96" Type="http://schemas.openxmlformats.org/officeDocument/2006/relationships/hyperlink" Target="https://podminky.urs.cz/item/CS_URS_2023_01/776201814" TargetMode="External" /><Relationship Id="rId97" Type="http://schemas.openxmlformats.org/officeDocument/2006/relationships/hyperlink" Target="https://podminky.urs.cz/item/CS_URS_2023_01/776410811" TargetMode="External" /><Relationship Id="rId98" Type="http://schemas.openxmlformats.org/officeDocument/2006/relationships/hyperlink" Target="https://podminky.urs.cz/item/CS_URS_2023_01/776111116" TargetMode="External" /><Relationship Id="rId99" Type="http://schemas.openxmlformats.org/officeDocument/2006/relationships/hyperlink" Target="https://podminky.urs.cz/item/CS_URS_2023_01/776111311" TargetMode="External" /><Relationship Id="rId100" Type="http://schemas.openxmlformats.org/officeDocument/2006/relationships/hyperlink" Target="https://podminky.urs.cz/item/CS_URS_2023_01/776121321" TargetMode="External" /><Relationship Id="rId101" Type="http://schemas.openxmlformats.org/officeDocument/2006/relationships/hyperlink" Target="https://podminky.urs.cz/item/CS_URS_2023_01/776141121" TargetMode="External" /><Relationship Id="rId102" Type="http://schemas.openxmlformats.org/officeDocument/2006/relationships/hyperlink" Target="https://podminky.urs.cz/item/CS_URS_2023_01/776221111" TargetMode="External" /><Relationship Id="rId103" Type="http://schemas.openxmlformats.org/officeDocument/2006/relationships/hyperlink" Target="https://podminky.urs.cz/item/CS_URS_2023_01/776411111" TargetMode="External" /><Relationship Id="rId104" Type="http://schemas.openxmlformats.org/officeDocument/2006/relationships/hyperlink" Target="https://podminky.urs.cz/item/CS_URS_2023_01/776421311" TargetMode="External" /><Relationship Id="rId105" Type="http://schemas.openxmlformats.org/officeDocument/2006/relationships/hyperlink" Target="https://podminky.urs.cz/item/CS_URS_2023_01/998776201" TargetMode="External" /><Relationship Id="rId106" Type="http://schemas.openxmlformats.org/officeDocument/2006/relationships/hyperlink" Target="https://podminky.urs.cz/item/CS_URS_2023_01/781121011" TargetMode="External" /><Relationship Id="rId107" Type="http://schemas.openxmlformats.org/officeDocument/2006/relationships/hyperlink" Target="https://podminky.urs.cz/item/CS_URS_2023_01/781474120" TargetMode="External" /><Relationship Id="rId108" Type="http://schemas.openxmlformats.org/officeDocument/2006/relationships/hyperlink" Target="https://podminky.urs.cz/item/CS_URS_2023_01/781477114" TargetMode="External" /><Relationship Id="rId109" Type="http://schemas.openxmlformats.org/officeDocument/2006/relationships/hyperlink" Target="https://podminky.urs.cz/item/CS_URS_2023_01/781477115" TargetMode="External" /><Relationship Id="rId110" Type="http://schemas.openxmlformats.org/officeDocument/2006/relationships/hyperlink" Target="https://podminky.urs.cz/item/CS_URS_2023_01/781494111" TargetMode="External" /><Relationship Id="rId111" Type="http://schemas.openxmlformats.org/officeDocument/2006/relationships/hyperlink" Target="https://podminky.urs.cz/item/CS_URS_2023_01/781494511" TargetMode="External" /><Relationship Id="rId112" Type="http://schemas.openxmlformats.org/officeDocument/2006/relationships/hyperlink" Target="https://podminky.urs.cz/item/CS_URS_2023_01/781495115" TargetMode="External" /><Relationship Id="rId113" Type="http://schemas.openxmlformats.org/officeDocument/2006/relationships/hyperlink" Target="https://podminky.urs.cz/item/CS_URS_2023_01/998781202" TargetMode="External" /><Relationship Id="rId114" Type="http://schemas.openxmlformats.org/officeDocument/2006/relationships/hyperlink" Target="https://podminky.urs.cz/item/CS_URS_2023_01/783306801" TargetMode="External" /><Relationship Id="rId115" Type="http://schemas.openxmlformats.org/officeDocument/2006/relationships/hyperlink" Target="https://podminky.urs.cz/item/CS_URS_2023_01/783315101" TargetMode="External" /><Relationship Id="rId116" Type="http://schemas.openxmlformats.org/officeDocument/2006/relationships/hyperlink" Target="https://podminky.urs.cz/item/CS_URS_2023_01/783317101" TargetMode="External" /><Relationship Id="rId117" Type="http://schemas.openxmlformats.org/officeDocument/2006/relationships/hyperlink" Target="https://podminky.urs.cz/item/CS_URS_2023_01/784121001" TargetMode="External" /><Relationship Id="rId118" Type="http://schemas.openxmlformats.org/officeDocument/2006/relationships/hyperlink" Target="https://podminky.urs.cz/item/CS_URS_2023_01/784121011" TargetMode="External" /><Relationship Id="rId119" Type="http://schemas.openxmlformats.org/officeDocument/2006/relationships/hyperlink" Target="https://podminky.urs.cz/item/CS_URS_2023_01/784181001" TargetMode="External" /><Relationship Id="rId120" Type="http://schemas.openxmlformats.org/officeDocument/2006/relationships/hyperlink" Target="https://podminky.urs.cz/item/CS_URS_2023_01/784221101" TargetMode="External" /><Relationship Id="rId1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0278842" TargetMode="External" /><Relationship Id="rId2" Type="http://schemas.openxmlformats.org/officeDocument/2006/relationships/hyperlink" Target="https://podminky.urs.cz/item/CS_URS_2023_01/631312141" TargetMode="External" /><Relationship Id="rId3" Type="http://schemas.openxmlformats.org/officeDocument/2006/relationships/hyperlink" Target="https://podminky.urs.cz/item/CS_URS_2023_01/899101211" TargetMode="External" /><Relationship Id="rId4" Type="http://schemas.openxmlformats.org/officeDocument/2006/relationships/hyperlink" Target="https://podminky.urs.cz/item/CS_URS_2023_01/971033521" TargetMode="External" /><Relationship Id="rId5" Type="http://schemas.openxmlformats.org/officeDocument/2006/relationships/hyperlink" Target="https://podminky.urs.cz/item/CS_URS_2023_01/971042141" TargetMode="External" /><Relationship Id="rId6" Type="http://schemas.openxmlformats.org/officeDocument/2006/relationships/hyperlink" Target="https://podminky.urs.cz/item/CS_URS_2023_01/974042577" TargetMode="External" /><Relationship Id="rId7" Type="http://schemas.openxmlformats.org/officeDocument/2006/relationships/hyperlink" Target="https://podminky.urs.cz/item/CS_URS_2023_01/977311114" TargetMode="External" /><Relationship Id="rId8" Type="http://schemas.openxmlformats.org/officeDocument/2006/relationships/hyperlink" Target="https://podminky.urs.cz/item/CS_URS_2023_01/978059541" TargetMode="External" /><Relationship Id="rId9" Type="http://schemas.openxmlformats.org/officeDocument/2006/relationships/hyperlink" Target="https://podminky.urs.cz/item/CS_URS_2023_01/998018001" TargetMode="External" /><Relationship Id="rId10" Type="http://schemas.openxmlformats.org/officeDocument/2006/relationships/hyperlink" Target="https://podminky.urs.cz/item/CS_URS_2023_01/721171903" TargetMode="External" /><Relationship Id="rId11" Type="http://schemas.openxmlformats.org/officeDocument/2006/relationships/hyperlink" Target="https://podminky.urs.cz/item/CS_URS_2023_01/721171904" TargetMode="External" /><Relationship Id="rId12" Type="http://schemas.openxmlformats.org/officeDocument/2006/relationships/hyperlink" Target="https://podminky.urs.cz/item/CS_URS_2023_01/721171905" TargetMode="External" /><Relationship Id="rId13" Type="http://schemas.openxmlformats.org/officeDocument/2006/relationships/hyperlink" Target="https://podminky.urs.cz/item/CS_URS_2023_01/721174044" TargetMode="External" /><Relationship Id="rId14" Type="http://schemas.openxmlformats.org/officeDocument/2006/relationships/hyperlink" Target="https://podminky.urs.cz/item/CS_URS_2023_01/721910912" TargetMode="External" /><Relationship Id="rId15" Type="http://schemas.openxmlformats.org/officeDocument/2006/relationships/hyperlink" Target="https://podminky.urs.cz/item/CS_URS_2023_01/721910932" TargetMode="External" /><Relationship Id="rId16" Type="http://schemas.openxmlformats.org/officeDocument/2006/relationships/hyperlink" Target="https://podminky.urs.cz/item/CS_URS_2023_01/722131912" TargetMode="External" /><Relationship Id="rId17" Type="http://schemas.openxmlformats.org/officeDocument/2006/relationships/hyperlink" Target="https://podminky.urs.cz/item/CS_URS_2023_01/722181211" TargetMode="External" /><Relationship Id="rId18" Type="http://schemas.openxmlformats.org/officeDocument/2006/relationships/hyperlink" Target="https://podminky.urs.cz/item/CS_URS_2023_01/722190901" TargetMode="External" /><Relationship Id="rId19" Type="http://schemas.openxmlformats.org/officeDocument/2006/relationships/hyperlink" Target="https://podminky.urs.cz/item/CS_URS_2023_01/725219101" TargetMode="External" /><Relationship Id="rId20" Type="http://schemas.openxmlformats.org/officeDocument/2006/relationships/hyperlink" Target="https://podminky.urs.cz/item/CS_URS_2023_01/725319111" TargetMode="External" /><Relationship Id="rId21" Type="http://schemas.openxmlformats.org/officeDocument/2006/relationships/hyperlink" Target="https://podminky.urs.cz/item/CS_URS_2023_01/725331111" TargetMode="External" /><Relationship Id="rId22" Type="http://schemas.openxmlformats.org/officeDocument/2006/relationships/hyperlink" Target="https://podminky.urs.cz/item/CS_URS_2023_01/725532126" TargetMode="External" /><Relationship Id="rId23" Type="http://schemas.openxmlformats.org/officeDocument/2006/relationships/hyperlink" Target="https://podminky.urs.cz/item/CS_URS_2023_01/781473920" TargetMode="External" /><Relationship Id="rId24" Type="http://schemas.openxmlformats.org/officeDocument/2006/relationships/hyperlink" Target="https://podminky.urs.cz/item/CS_URS_2023_01/99878120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2002000" TargetMode="External" /><Relationship Id="rId2" Type="http://schemas.openxmlformats.org/officeDocument/2006/relationships/hyperlink" Target="https://podminky.urs.cz/item/CS_URS_2023_01/034203000" TargetMode="External" /><Relationship Id="rId3" Type="http://schemas.openxmlformats.org/officeDocument/2006/relationships/hyperlink" Target="https://podminky.urs.cz/item/CS_URS_2023_01/035002000" TargetMode="External" /><Relationship Id="rId4" Type="http://schemas.openxmlformats.org/officeDocument/2006/relationships/hyperlink" Target="https://podminky.urs.cz/item/CS_URS_2022_01/010001000" TargetMode="External" /><Relationship Id="rId5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2023-038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objektu č.p.910 Bílovec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15. 4. 2023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Gymnázium Mikuláše Koperníka Bílovec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ing.arch. Tomáš Kudělka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stavební práce'!J30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stavební práce'!P97</f>
        <v>0</v>
      </c>
      <c r="AV55" s="120">
        <f>'01 - stavební práce'!J33</f>
        <v>0</v>
      </c>
      <c r="AW55" s="120">
        <f>'01 - stavební práce'!J34</f>
        <v>0</v>
      </c>
      <c r="AX55" s="120">
        <f>'01 - stavební práce'!J35</f>
        <v>0</v>
      </c>
      <c r="AY55" s="120">
        <f>'01 - stavební práce'!J36</f>
        <v>0</v>
      </c>
      <c r="AZ55" s="120">
        <f>'01 - stavební práce'!F33</f>
        <v>0</v>
      </c>
      <c r="BA55" s="120">
        <f>'01 - stavební práce'!F34</f>
        <v>0</v>
      </c>
      <c r="BB55" s="120">
        <f>'01 - stavební práce'!F35</f>
        <v>0</v>
      </c>
      <c r="BC55" s="120">
        <f>'01 - stavební práce'!F36</f>
        <v>0</v>
      </c>
      <c r="BD55" s="122">
        <f>'01 - stavební práce'!F37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zdravotechnika'!J30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zdravotechnika'!P93</f>
        <v>0</v>
      </c>
      <c r="AV56" s="120">
        <f>'02 - zdravotechnika'!J33</f>
        <v>0</v>
      </c>
      <c r="AW56" s="120">
        <f>'02 - zdravotechnika'!J34</f>
        <v>0</v>
      </c>
      <c r="AX56" s="120">
        <f>'02 - zdravotechnika'!J35</f>
        <v>0</v>
      </c>
      <c r="AY56" s="120">
        <f>'02 - zdravotechnika'!J36</f>
        <v>0</v>
      </c>
      <c r="AZ56" s="120">
        <f>'02 - zdravotechnika'!F33</f>
        <v>0</v>
      </c>
      <c r="BA56" s="120">
        <f>'02 - zdravotechnika'!F34</f>
        <v>0</v>
      </c>
      <c r="BB56" s="120">
        <f>'02 - zdravotechnika'!F35</f>
        <v>0</v>
      </c>
      <c r="BC56" s="120">
        <f>'02 - zdravotechnika'!F36</f>
        <v>0</v>
      </c>
      <c r="BD56" s="122">
        <f>'02 - zdravotechnika'!F37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elektroinstalace'!J30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elektroinstalace'!P83</f>
        <v>0</v>
      </c>
      <c r="AV57" s="120">
        <f>'03 - elektroinstalace'!J33</f>
        <v>0</v>
      </c>
      <c r="AW57" s="120">
        <f>'03 - elektroinstalace'!J34</f>
        <v>0</v>
      </c>
      <c r="AX57" s="120">
        <f>'03 - elektroinstalace'!J35</f>
        <v>0</v>
      </c>
      <c r="AY57" s="120">
        <f>'03 - elektroinstalace'!J36</f>
        <v>0</v>
      </c>
      <c r="AZ57" s="120">
        <f>'03 - elektroinstalace'!F33</f>
        <v>0</v>
      </c>
      <c r="BA57" s="120">
        <f>'03 - elektroinstalace'!F34</f>
        <v>0</v>
      </c>
      <c r="BB57" s="120">
        <f>'03 - elektroinstalace'!F35</f>
        <v>0</v>
      </c>
      <c r="BC57" s="120">
        <f>'03 - elektroinstalace'!F36</f>
        <v>0</v>
      </c>
      <c r="BD57" s="122">
        <f>'03 - elektroinstalace'!F37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7" customFormat="1" ht="16.5" customHeight="1">
      <c r="A58" s="111" t="s">
        <v>75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VRN'!J30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24">
        <v>0</v>
      </c>
      <c r="AT58" s="125">
        <f>ROUND(SUM(AV58:AW58),2)</f>
        <v>0</v>
      </c>
      <c r="AU58" s="126">
        <f>'04 - VRN'!P80</f>
        <v>0</v>
      </c>
      <c r="AV58" s="125">
        <f>'04 - VRN'!J33</f>
        <v>0</v>
      </c>
      <c r="AW58" s="125">
        <f>'04 - VRN'!J34</f>
        <v>0</v>
      </c>
      <c r="AX58" s="125">
        <f>'04 - VRN'!J35</f>
        <v>0</v>
      </c>
      <c r="AY58" s="125">
        <f>'04 - VRN'!J36</f>
        <v>0</v>
      </c>
      <c r="AZ58" s="125">
        <f>'04 - VRN'!F33</f>
        <v>0</v>
      </c>
      <c r="BA58" s="125">
        <f>'04 - VRN'!F34</f>
        <v>0</v>
      </c>
      <c r="BB58" s="125">
        <f>'04 - VRN'!F35</f>
        <v>0</v>
      </c>
      <c r="BC58" s="125">
        <f>'04 - VRN'!F36</f>
        <v>0</v>
      </c>
      <c r="BD58" s="127">
        <f>'04 - VRN'!F37</f>
        <v>0</v>
      </c>
      <c r="BE58" s="7"/>
      <c r="BT58" s="123" t="s">
        <v>79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81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McSAjFSsGiYwKXGd1d/S/487Jhds3TG6mu/ZdmGUAS/AWk30fZUXSEjyA54zlgeTqfB0gFOeK4Idl7jD7BW+tw==" hashValue="Bd39SEn8IMFK3LYLFTMgRTMYAqrWUd0sB3EytqI0DDBCTXva+DIZn+0VUoQns4TbcnWxsM0ht/5r4vwNwicwWg==" algorithmName="SHA-512" password="C68C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práce'!C2" display="/"/>
    <hyperlink ref="A56" location="'02 - zdravotechnika'!C2" display="/"/>
    <hyperlink ref="A57" location="'03 - elektroinstalace'!C2" display="/"/>
    <hyperlink ref="A5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Stavební úpravy objektu č.p.910 Bílovec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ROUND((SUM(BE97:BE573)),  2)</f>
        <v>0</v>
      </c>
      <c r="G33" s="38"/>
      <c r="H33" s="38"/>
      <c r="I33" s="148">
        <v>0.20999999999999999</v>
      </c>
      <c r="J33" s="147">
        <f>ROUND(((SUM(BE97:BE573))*I33),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ROUND((SUM(BF97:BF573)),  2)</f>
        <v>0</v>
      </c>
      <c r="G34" s="38"/>
      <c r="H34" s="38"/>
      <c r="I34" s="148">
        <v>0.14999999999999999</v>
      </c>
      <c r="J34" s="147">
        <f>ROUND(((SUM(BF97:BF573))*I34),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ROUND((SUM(BG97:BG573)),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ROUND((SUM(BH97:BH573)),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ROUND((SUM(BI97:BI573)),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objektu č.p.910 Bílovec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stavební práce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Gymnázium Mikuláše Koperníka Bílovec</v>
      </c>
      <c r="G54" s="40"/>
      <c r="H54" s="40"/>
      <c r="I54" s="32" t="s">
        <v>31</v>
      </c>
      <c r="J54" s="36" t="str">
        <f>E21</f>
        <v>ing.arch. Tomáš Kudělka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J99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100</v>
      </c>
      <c r="E62" s="174"/>
      <c r="F62" s="174"/>
      <c r="G62" s="174"/>
      <c r="H62" s="174"/>
      <c r="I62" s="174"/>
      <c r="J62" s="175">
        <f>J136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J141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J181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J190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105</v>
      </c>
      <c r="E67" s="174"/>
      <c r="F67" s="174"/>
      <c r="G67" s="174"/>
      <c r="H67" s="174"/>
      <c r="I67" s="174"/>
      <c r="J67" s="175">
        <f>J289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106</v>
      </c>
      <c r="E68" s="174"/>
      <c r="F68" s="174"/>
      <c r="G68" s="174"/>
      <c r="H68" s="174"/>
      <c r="I68" s="174"/>
      <c r="J68" s="175">
        <f>J359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107</v>
      </c>
      <c r="E69" s="174"/>
      <c r="F69" s="174"/>
      <c r="G69" s="174"/>
      <c r="H69" s="174"/>
      <c r="I69" s="174"/>
      <c r="J69" s="175">
        <f>J373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5"/>
      <c r="C70" s="166"/>
      <c r="D70" s="167" t="s">
        <v>108</v>
      </c>
      <c r="E70" s="168"/>
      <c r="F70" s="168"/>
      <c r="G70" s="168"/>
      <c r="H70" s="168"/>
      <c r="I70" s="168"/>
      <c r="J70" s="169">
        <f>J376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1"/>
      <c r="C71" s="172"/>
      <c r="D71" s="173" t="s">
        <v>109</v>
      </c>
      <c r="E71" s="174"/>
      <c r="F71" s="174"/>
      <c r="G71" s="174"/>
      <c r="H71" s="174"/>
      <c r="I71" s="174"/>
      <c r="J71" s="175">
        <f>J377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110</v>
      </c>
      <c r="E72" s="174"/>
      <c r="F72" s="174"/>
      <c r="G72" s="174"/>
      <c r="H72" s="174"/>
      <c r="I72" s="174"/>
      <c r="J72" s="175">
        <f>J404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111</v>
      </c>
      <c r="E73" s="174"/>
      <c r="F73" s="174"/>
      <c r="G73" s="174"/>
      <c r="H73" s="174"/>
      <c r="I73" s="174"/>
      <c r="J73" s="175">
        <f>J412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112</v>
      </c>
      <c r="E74" s="174"/>
      <c r="F74" s="174"/>
      <c r="G74" s="174"/>
      <c r="H74" s="174"/>
      <c r="I74" s="174"/>
      <c r="J74" s="175">
        <f>J466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113</v>
      </c>
      <c r="E75" s="174"/>
      <c r="F75" s="174"/>
      <c r="G75" s="174"/>
      <c r="H75" s="174"/>
      <c r="I75" s="174"/>
      <c r="J75" s="175">
        <f>J514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114</v>
      </c>
      <c r="E76" s="174"/>
      <c r="F76" s="174"/>
      <c r="G76" s="174"/>
      <c r="H76" s="174"/>
      <c r="I76" s="174"/>
      <c r="J76" s="175">
        <f>J545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115</v>
      </c>
      <c r="E77" s="174"/>
      <c r="F77" s="174"/>
      <c r="G77" s="174"/>
      <c r="H77" s="174"/>
      <c r="I77" s="174"/>
      <c r="J77" s="175">
        <f>J555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116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60" t="str">
        <f>E7</f>
        <v>Stavební úpravy objektu č.p.910 Bílovec</v>
      </c>
      <c r="F87" s="32"/>
      <c r="G87" s="32"/>
      <c r="H87" s="32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92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E9</f>
        <v>01 - stavební práce</v>
      </c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F12</f>
        <v xml:space="preserve"> </v>
      </c>
      <c r="G91" s="40"/>
      <c r="H91" s="40"/>
      <c r="I91" s="32" t="s">
        <v>23</v>
      </c>
      <c r="J91" s="72" t="str">
        <f>IF(J12="","",J12)</f>
        <v>15. 4. 2023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25</v>
      </c>
      <c r="D93" s="40"/>
      <c r="E93" s="40"/>
      <c r="F93" s="27" t="str">
        <f>E15</f>
        <v>Gymnázium Mikuláše Koperníka Bílovec</v>
      </c>
      <c r="G93" s="40"/>
      <c r="H93" s="40"/>
      <c r="I93" s="32" t="s">
        <v>31</v>
      </c>
      <c r="J93" s="36" t="str">
        <f>E21</f>
        <v>ing.arch. Tomáš Kudělka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IF(E18="","",E18)</f>
        <v>Vyplň údaj</v>
      </c>
      <c r="G94" s="40"/>
      <c r="H94" s="40"/>
      <c r="I94" s="32" t="s">
        <v>34</v>
      </c>
      <c r="J94" s="36" t="str">
        <f>E24</f>
        <v xml:space="preserve"> 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77"/>
      <c r="B96" s="178"/>
      <c r="C96" s="179" t="s">
        <v>117</v>
      </c>
      <c r="D96" s="180" t="s">
        <v>56</v>
      </c>
      <c r="E96" s="180" t="s">
        <v>52</v>
      </c>
      <c r="F96" s="180" t="s">
        <v>53</v>
      </c>
      <c r="G96" s="180" t="s">
        <v>118</v>
      </c>
      <c r="H96" s="180" t="s">
        <v>119</v>
      </c>
      <c r="I96" s="180" t="s">
        <v>120</v>
      </c>
      <c r="J96" s="181" t="s">
        <v>96</v>
      </c>
      <c r="K96" s="182" t="s">
        <v>121</v>
      </c>
      <c r="L96" s="183"/>
      <c r="M96" s="92" t="s">
        <v>19</v>
      </c>
      <c r="N96" s="93" t="s">
        <v>41</v>
      </c>
      <c r="O96" s="93" t="s">
        <v>122</v>
      </c>
      <c r="P96" s="93" t="s">
        <v>123</v>
      </c>
      <c r="Q96" s="93" t="s">
        <v>124</v>
      </c>
      <c r="R96" s="93" t="s">
        <v>125</v>
      </c>
      <c r="S96" s="93" t="s">
        <v>126</v>
      </c>
      <c r="T96" s="94" t="s">
        <v>127</v>
      </c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</row>
    <row r="97" s="2" customFormat="1" ht="22.8" customHeight="1">
      <c r="A97" s="38"/>
      <c r="B97" s="39"/>
      <c r="C97" s="99" t="s">
        <v>128</v>
      </c>
      <c r="D97" s="40"/>
      <c r="E97" s="40"/>
      <c r="F97" s="40"/>
      <c r="G97" s="40"/>
      <c r="H97" s="40"/>
      <c r="I97" s="40"/>
      <c r="J97" s="184">
        <f>BK97</f>
        <v>0</v>
      </c>
      <c r="K97" s="40"/>
      <c r="L97" s="44"/>
      <c r="M97" s="95"/>
      <c r="N97" s="185"/>
      <c r="O97" s="96"/>
      <c r="P97" s="186">
        <f>P98+P376</f>
        <v>0</v>
      </c>
      <c r="Q97" s="96"/>
      <c r="R97" s="186">
        <f>R98+R376</f>
        <v>40.339500970000003</v>
      </c>
      <c r="S97" s="96"/>
      <c r="T97" s="187">
        <f>T98+T376</f>
        <v>39.501349130000008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70</v>
      </c>
      <c r="AU97" s="17" t="s">
        <v>97</v>
      </c>
      <c r="BK97" s="188">
        <f>BK98+BK376</f>
        <v>0</v>
      </c>
    </row>
    <row r="98" s="12" customFormat="1" ht="25.92" customHeight="1">
      <c r="A98" s="12"/>
      <c r="B98" s="189"/>
      <c r="C98" s="190"/>
      <c r="D98" s="191" t="s">
        <v>70</v>
      </c>
      <c r="E98" s="192" t="s">
        <v>129</v>
      </c>
      <c r="F98" s="192" t="s">
        <v>130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P99+P136+P141+P169+P181+P190+P289+P359+P373</f>
        <v>0</v>
      </c>
      <c r="Q98" s="197"/>
      <c r="R98" s="198">
        <f>R99+R136+R141+R169+R181+R190+R289+R359+R373</f>
        <v>35.593739769999999</v>
      </c>
      <c r="S98" s="197"/>
      <c r="T98" s="199">
        <f>T99+T136+T141+T169+T181+T190+T289+T359+T373</f>
        <v>37.279238000000007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79</v>
      </c>
      <c r="AT98" s="201" t="s">
        <v>70</v>
      </c>
      <c r="AU98" s="201" t="s">
        <v>71</v>
      </c>
      <c r="AY98" s="200" t="s">
        <v>131</v>
      </c>
      <c r="BK98" s="202">
        <f>BK99+BK136+BK141+BK169+BK181+BK190+BK289+BK359+BK373</f>
        <v>0</v>
      </c>
    </row>
    <row r="99" s="12" customFormat="1" ht="22.8" customHeight="1">
      <c r="A99" s="12"/>
      <c r="B99" s="189"/>
      <c r="C99" s="190"/>
      <c r="D99" s="191" t="s">
        <v>70</v>
      </c>
      <c r="E99" s="203" t="s">
        <v>79</v>
      </c>
      <c r="F99" s="203" t="s">
        <v>132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SUM(P100:P135)</f>
        <v>0</v>
      </c>
      <c r="Q99" s="197"/>
      <c r="R99" s="198">
        <f>SUM(R100:R135)</f>
        <v>0</v>
      </c>
      <c r="S99" s="197"/>
      <c r="T99" s="199">
        <f>SUM(T100:T135)</f>
        <v>15.368400000000001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79</v>
      </c>
      <c r="AT99" s="201" t="s">
        <v>70</v>
      </c>
      <c r="AU99" s="201" t="s">
        <v>79</v>
      </c>
      <c r="AY99" s="200" t="s">
        <v>131</v>
      </c>
      <c r="BK99" s="202">
        <f>SUM(BK100:BK135)</f>
        <v>0</v>
      </c>
    </row>
    <row r="100" s="2" customFormat="1" ht="49.05" customHeight="1">
      <c r="A100" s="38"/>
      <c r="B100" s="39"/>
      <c r="C100" s="205" t="s">
        <v>79</v>
      </c>
      <c r="D100" s="205" t="s">
        <v>133</v>
      </c>
      <c r="E100" s="206" t="s">
        <v>134</v>
      </c>
      <c r="F100" s="207" t="s">
        <v>135</v>
      </c>
      <c r="G100" s="208" t="s">
        <v>136</v>
      </c>
      <c r="H100" s="209">
        <v>28.140000000000001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42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0.17999999999999999</v>
      </c>
      <c r="T100" s="216">
        <f>S100*H100</f>
        <v>5.0651999999999999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137</v>
      </c>
      <c r="AT100" s="217" t="s">
        <v>133</v>
      </c>
      <c r="AU100" s="217" t="s">
        <v>81</v>
      </c>
      <c r="AY100" s="17" t="s">
        <v>131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79</v>
      </c>
      <c r="BK100" s="218">
        <f>ROUND(I100*H100,2)</f>
        <v>0</v>
      </c>
      <c r="BL100" s="17" t="s">
        <v>137</v>
      </c>
      <c r="BM100" s="217" t="s">
        <v>138</v>
      </c>
    </row>
    <row r="101" s="2" customFormat="1">
      <c r="A101" s="38"/>
      <c r="B101" s="39"/>
      <c r="C101" s="40"/>
      <c r="D101" s="219" t="s">
        <v>139</v>
      </c>
      <c r="E101" s="40"/>
      <c r="F101" s="220" t="s">
        <v>140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139</v>
      </c>
      <c r="AU101" s="17" t="s">
        <v>81</v>
      </c>
    </row>
    <row r="102" s="13" customFormat="1">
      <c r="A102" s="13"/>
      <c r="B102" s="224"/>
      <c r="C102" s="225"/>
      <c r="D102" s="226" t="s">
        <v>141</v>
      </c>
      <c r="E102" s="227" t="s">
        <v>19</v>
      </c>
      <c r="F102" s="228" t="s">
        <v>142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141</v>
      </c>
      <c r="AU102" s="234" t="s">
        <v>81</v>
      </c>
      <c r="AV102" s="13" t="s">
        <v>79</v>
      </c>
      <c r="AW102" s="13" t="s">
        <v>33</v>
      </c>
      <c r="AX102" s="13" t="s">
        <v>71</v>
      </c>
      <c r="AY102" s="234" t="s">
        <v>131</v>
      </c>
    </row>
    <row r="103" s="14" customFormat="1">
      <c r="A103" s="14"/>
      <c r="B103" s="235"/>
      <c r="C103" s="236"/>
      <c r="D103" s="226" t="s">
        <v>141</v>
      </c>
      <c r="E103" s="237" t="s">
        <v>19</v>
      </c>
      <c r="F103" s="238" t="s">
        <v>143</v>
      </c>
      <c r="G103" s="236"/>
      <c r="H103" s="239">
        <v>28.140000000000001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141</v>
      </c>
      <c r="AU103" s="245" t="s">
        <v>81</v>
      </c>
      <c r="AV103" s="14" t="s">
        <v>81</v>
      </c>
      <c r="AW103" s="14" t="s">
        <v>33</v>
      </c>
      <c r="AX103" s="14" t="s">
        <v>79</v>
      </c>
      <c r="AY103" s="245" t="s">
        <v>131</v>
      </c>
    </row>
    <row r="104" s="2" customFormat="1" ht="49.05" customHeight="1">
      <c r="A104" s="38"/>
      <c r="B104" s="39"/>
      <c r="C104" s="205" t="s">
        <v>81</v>
      </c>
      <c r="D104" s="205" t="s">
        <v>133</v>
      </c>
      <c r="E104" s="206" t="s">
        <v>144</v>
      </c>
      <c r="F104" s="207" t="s">
        <v>145</v>
      </c>
      <c r="G104" s="208" t="s">
        <v>136</v>
      </c>
      <c r="H104" s="209">
        <v>26.129999999999999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42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0.23999999999999999</v>
      </c>
      <c r="T104" s="216">
        <f>S104*H104</f>
        <v>6.2711999999999994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137</v>
      </c>
      <c r="AT104" s="217" t="s">
        <v>133</v>
      </c>
      <c r="AU104" s="217" t="s">
        <v>81</v>
      </c>
      <c r="AY104" s="17" t="s">
        <v>131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79</v>
      </c>
      <c r="BK104" s="218">
        <f>ROUND(I104*H104,2)</f>
        <v>0</v>
      </c>
      <c r="BL104" s="17" t="s">
        <v>137</v>
      </c>
      <c r="BM104" s="217" t="s">
        <v>146</v>
      </c>
    </row>
    <row r="105" s="2" customFormat="1">
      <c r="A105" s="38"/>
      <c r="B105" s="39"/>
      <c r="C105" s="40"/>
      <c r="D105" s="219" t="s">
        <v>139</v>
      </c>
      <c r="E105" s="40"/>
      <c r="F105" s="220" t="s">
        <v>147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139</v>
      </c>
      <c r="AU105" s="17" t="s">
        <v>81</v>
      </c>
    </row>
    <row r="106" s="13" customFormat="1">
      <c r="A106" s="13"/>
      <c r="B106" s="224"/>
      <c r="C106" s="225"/>
      <c r="D106" s="226" t="s">
        <v>141</v>
      </c>
      <c r="E106" s="227" t="s">
        <v>19</v>
      </c>
      <c r="F106" s="228" t="s">
        <v>142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141</v>
      </c>
      <c r="AU106" s="234" t="s">
        <v>81</v>
      </c>
      <c r="AV106" s="13" t="s">
        <v>79</v>
      </c>
      <c r="AW106" s="13" t="s">
        <v>33</v>
      </c>
      <c r="AX106" s="13" t="s">
        <v>71</v>
      </c>
      <c r="AY106" s="234" t="s">
        <v>131</v>
      </c>
    </row>
    <row r="107" s="14" customFormat="1">
      <c r="A107" s="14"/>
      <c r="B107" s="235"/>
      <c r="C107" s="236"/>
      <c r="D107" s="226" t="s">
        <v>141</v>
      </c>
      <c r="E107" s="237" t="s">
        <v>19</v>
      </c>
      <c r="F107" s="238" t="s">
        <v>148</v>
      </c>
      <c r="G107" s="236"/>
      <c r="H107" s="239">
        <v>26.129999999999999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141</v>
      </c>
      <c r="AU107" s="245" t="s">
        <v>81</v>
      </c>
      <c r="AV107" s="14" t="s">
        <v>81</v>
      </c>
      <c r="AW107" s="14" t="s">
        <v>33</v>
      </c>
      <c r="AX107" s="14" t="s">
        <v>79</v>
      </c>
      <c r="AY107" s="245" t="s">
        <v>131</v>
      </c>
    </row>
    <row r="108" s="2" customFormat="1" ht="55.5" customHeight="1">
      <c r="A108" s="38"/>
      <c r="B108" s="39"/>
      <c r="C108" s="205" t="s">
        <v>149</v>
      </c>
      <c r="D108" s="205" t="s">
        <v>133</v>
      </c>
      <c r="E108" s="206" t="s">
        <v>150</v>
      </c>
      <c r="F108" s="207" t="s">
        <v>151</v>
      </c>
      <c r="G108" s="208" t="s">
        <v>136</v>
      </c>
      <c r="H108" s="209">
        <v>3.04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42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0.625</v>
      </c>
      <c r="T108" s="216">
        <f>S108*H108</f>
        <v>1.8999999999999999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137</v>
      </c>
      <c r="AT108" s="217" t="s">
        <v>133</v>
      </c>
      <c r="AU108" s="217" t="s">
        <v>81</v>
      </c>
      <c r="AY108" s="17" t="s">
        <v>131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79</v>
      </c>
      <c r="BK108" s="218">
        <f>ROUND(I108*H108,2)</f>
        <v>0</v>
      </c>
      <c r="BL108" s="17" t="s">
        <v>137</v>
      </c>
      <c r="BM108" s="217" t="s">
        <v>152</v>
      </c>
    </row>
    <row r="109" s="2" customFormat="1">
      <c r="A109" s="38"/>
      <c r="B109" s="39"/>
      <c r="C109" s="40"/>
      <c r="D109" s="219" t="s">
        <v>139</v>
      </c>
      <c r="E109" s="40"/>
      <c r="F109" s="220" t="s">
        <v>153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139</v>
      </c>
      <c r="AU109" s="17" t="s">
        <v>81</v>
      </c>
    </row>
    <row r="110" s="13" customFormat="1">
      <c r="A110" s="13"/>
      <c r="B110" s="224"/>
      <c r="C110" s="225"/>
      <c r="D110" s="226" t="s">
        <v>141</v>
      </c>
      <c r="E110" s="227" t="s">
        <v>19</v>
      </c>
      <c r="F110" s="228" t="s">
        <v>154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141</v>
      </c>
      <c r="AU110" s="234" t="s">
        <v>81</v>
      </c>
      <c r="AV110" s="13" t="s">
        <v>79</v>
      </c>
      <c r="AW110" s="13" t="s">
        <v>33</v>
      </c>
      <c r="AX110" s="13" t="s">
        <v>71</v>
      </c>
      <c r="AY110" s="234" t="s">
        <v>131</v>
      </c>
    </row>
    <row r="111" s="14" customFormat="1">
      <c r="A111" s="14"/>
      <c r="B111" s="235"/>
      <c r="C111" s="236"/>
      <c r="D111" s="226" t="s">
        <v>141</v>
      </c>
      <c r="E111" s="237" t="s">
        <v>19</v>
      </c>
      <c r="F111" s="238" t="s">
        <v>155</v>
      </c>
      <c r="G111" s="236"/>
      <c r="H111" s="239">
        <v>3.04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141</v>
      </c>
      <c r="AU111" s="245" t="s">
        <v>81</v>
      </c>
      <c r="AV111" s="14" t="s">
        <v>81</v>
      </c>
      <c r="AW111" s="14" t="s">
        <v>33</v>
      </c>
      <c r="AX111" s="14" t="s">
        <v>79</v>
      </c>
      <c r="AY111" s="245" t="s">
        <v>131</v>
      </c>
    </row>
    <row r="112" s="2" customFormat="1" ht="49.05" customHeight="1">
      <c r="A112" s="38"/>
      <c r="B112" s="39"/>
      <c r="C112" s="205" t="s">
        <v>137</v>
      </c>
      <c r="D112" s="205" t="s">
        <v>133</v>
      </c>
      <c r="E112" s="206" t="s">
        <v>156</v>
      </c>
      <c r="F112" s="207" t="s">
        <v>157</v>
      </c>
      <c r="G112" s="208" t="s">
        <v>158</v>
      </c>
      <c r="H112" s="209">
        <v>10.4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42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0.20499999999999999</v>
      </c>
      <c r="T112" s="216">
        <f>S112*H112</f>
        <v>2.1320000000000001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137</v>
      </c>
      <c r="AT112" s="217" t="s">
        <v>133</v>
      </c>
      <c r="AU112" s="217" t="s">
        <v>81</v>
      </c>
      <c r="AY112" s="17" t="s">
        <v>131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79</v>
      </c>
      <c r="BK112" s="218">
        <f>ROUND(I112*H112,2)</f>
        <v>0</v>
      </c>
      <c r="BL112" s="17" t="s">
        <v>137</v>
      </c>
      <c r="BM112" s="217" t="s">
        <v>159</v>
      </c>
    </row>
    <row r="113" s="2" customFormat="1">
      <c r="A113" s="38"/>
      <c r="B113" s="39"/>
      <c r="C113" s="40"/>
      <c r="D113" s="219" t="s">
        <v>139</v>
      </c>
      <c r="E113" s="40"/>
      <c r="F113" s="220" t="s">
        <v>160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139</v>
      </c>
      <c r="AU113" s="17" t="s">
        <v>81</v>
      </c>
    </row>
    <row r="114" s="14" customFormat="1">
      <c r="A114" s="14"/>
      <c r="B114" s="235"/>
      <c r="C114" s="236"/>
      <c r="D114" s="226" t="s">
        <v>141</v>
      </c>
      <c r="E114" s="237" t="s">
        <v>19</v>
      </c>
      <c r="F114" s="238" t="s">
        <v>161</v>
      </c>
      <c r="G114" s="236"/>
      <c r="H114" s="239">
        <v>10.4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141</v>
      </c>
      <c r="AU114" s="245" t="s">
        <v>81</v>
      </c>
      <c r="AV114" s="14" t="s">
        <v>81</v>
      </c>
      <c r="AW114" s="14" t="s">
        <v>33</v>
      </c>
      <c r="AX114" s="14" t="s">
        <v>79</v>
      </c>
      <c r="AY114" s="245" t="s">
        <v>131</v>
      </c>
    </row>
    <row r="115" s="2" customFormat="1" ht="33" customHeight="1">
      <c r="A115" s="38"/>
      <c r="B115" s="39"/>
      <c r="C115" s="205" t="s">
        <v>162</v>
      </c>
      <c r="D115" s="205" t="s">
        <v>133</v>
      </c>
      <c r="E115" s="206" t="s">
        <v>163</v>
      </c>
      <c r="F115" s="207" t="s">
        <v>164</v>
      </c>
      <c r="G115" s="208" t="s">
        <v>165</v>
      </c>
      <c r="H115" s="209">
        <v>2.8140000000000001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42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137</v>
      </c>
      <c r="AT115" s="217" t="s">
        <v>133</v>
      </c>
      <c r="AU115" s="217" t="s">
        <v>81</v>
      </c>
      <c r="AY115" s="17" t="s">
        <v>131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79</v>
      </c>
      <c r="BK115" s="218">
        <f>ROUND(I115*H115,2)</f>
        <v>0</v>
      </c>
      <c r="BL115" s="17" t="s">
        <v>137</v>
      </c>
      <c r="BM115" s="217" t="s">
        <v>166</v>
      </c>
    </row>
    <row r="116" s="2" customFormat="1">
      <c r="A116" s="38"/>
      <c r="B116" s="39"/>
      <c r="C116" s="40"/>
      <c r="D116" s="219" t="s">
        <v>139</v>
      </c>
      <c r="E116" s="40"/>
      <c r="F116" s="220" t="s">
        <v>167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139</v>
      </c>
      <c r="AU116" s="17" t="s">
        <v>81</v>
      </c>
    </row>
    <row r="117" s="13" customFormat="1">
      <c r="A117" s="13"/>
      <c r="B117" s="224"/>
      <c r="C117" s="225"/>
      <c r="D117" s="226" t="s">
        <v>141</v>
      </c>
      <c r="E117" s="227" t="s">
        <v>19</v>
      </c>
      <c r="F117" s="228" t="s">
        <v>168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81</v>
      </c>
      <c r="AV117" s="13" t="s">
        <v>79</v>
      </c>
      <c r="AW117" s="13" t="s">
        <v>33</v>
      </c>
      <c r="AX117" s="13" t="s">
        <v>71</v>
      </c>
      <c r="AY117" s="234" t="s">
        <v>131</v>
      </c>
    </row>
    <row r="118" s="14" customFormat="1">
      <c r="A118" s="14"/>
      <c r="B118" s="235"/>
      <c r="C118" s="236"/>
      <c r="D118" s="226" t="s">
        <v>141</v>
      </c>
      <c r="E118" s="237" t="s">
        <v>19</v>
      </c>
      <c r="F118" s="238" t="s">
        <v>169</v>
      </c>
      <c r="G118" s="236"/>
      <c r="H118" s="239">
        <v>2.8140000000000001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141</v>
      </c>
      <c r="AU118" s="245" t="s">
        <v>81</v>
      </c>
      <c r="AV118" s="14" t="s">
        <v>81</v>
      </c>
      <c r="AW118" s="14" t="s">
        <v>33</v>
      </c>
      <c r="AX118" s="14" t="s">
        <v>79</v>
      </c>
      <c r="AY118" s="245" t="s">
        <v>131</v>
      </c>
    </row>
    <row r="119" s="2" customFormat="1" ht="49.05" customHeight="1">
      <c r="A119" s="38"/>
      <c r="B119" s="39"/>
      <c r="C119" s="205" t="s">
        <v>170</v>
      </c>
      <c r="D119" s="205" t="s">
        <v>133</v>
      </c>
      <c r="E119" s="206" t="s">
        <v>171</v>
      </c>
      <c r="F119" s="207" t="s">
        <v>172</v>
      </c>
      <c r="G119" s="208" t="s">
        <v>165</v>
      </c>
      <c r="H119" s="209">
        <v>0.216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42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137</v>
      </c>
      <c r="AT119" s="217" t="s">
        <v>133</v>
      </c>
      <c r="AU119" s="217" t="s">
        <v>81</v>
      </c>
      <c r="AY119" s="17" t="s">
        <v>131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79</v>
      </c>
      <c r="BK119" s="218">
        <f>ROUND(I119*H119,2)</f>
        <v>0</v>
      </c>
      <c r="BL119" s="17" t="s">
        <v>137</v>
      </c>
      <c r="BM119" s="217" t="s">
        <v>173</v>
      </c>
    </row>
    <row r="120" s="2" customFormat="1">
      <c r="A120" s="38"/>
      <c r="B120" s="39"/>
      <c r="C120" s="40"/>
      <c r="D120" s="219" t="s">
        <v>139</v>
      </c>
      <c r="E120" s="40"/>
      <c r="F120" s="220" t="s">
        <v>174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139</v>
      </c>
      <c r="AU120" s="17" t="s">
        <v>81</v>
      </c>
    </row>
    <row r="121" s="13" customFormat="1">
      <c r="A121" s="13"/>
      <c r="B121" s="224"/>
      <c r="C121" s="225"/>
      <c r="D121" s="226" t="s">
        <v>141</v>
      </c>
      <c r="E121" s="227" t="s">
        <v>19</v>
      </c>
      <c r="F121" s="228" t="s">
        <v>175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141</v>
      </c>
      <c r="AU121" s="234" t="s">
        <v>81</v>
      </c>
      <c r="AV121" s="13" t="s">
        <v>79</v>
      </c>
      <c r="AW121" s="13" t="s">
        <v>33</v>
      </c>
      <c r="AX121" s="13" t="s">
        <v>71</v>
      </c>
      <c r="AY121" s="234" t="s">
        <v>131</v>
      </c>
    </row>
    <row r="122" s="14" customFormat="1">
      <c r="A122" s="14"/>
      <c r="B122" s="235"/>
      <c r="C122" s="236"/>
      <c r="D122" s="226" t="s">
        <v>141</v>
      </c>
      <c r="E122" s="237" t="s">
        <v>19</v>
      </c>
      <c r="F122" s="238" t="s">
        <v>176</v>
      </c>
      <c r="G122" s="236"/>
      <c r="H122" s="239">
        <v>0.216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141</v>
      </c>
      <c r="AU122" s="245" t="s">
        <v>81</v>
      </c>
      <c r="AV122" s="14" t="s">
        <v>81</v>
      </c>
      <c r="AW122" s="14" t="s">
        <v>33</v>
      </c>
      <c r="AX122" s="14" t="s">
        <v>79</v>
      </c>
      <c r="AY122" s="245" t="s">
        <v>131</v>
      </c>
    </row>
    <row r="123" s="2" customFormat="1" ht="62.7" customHeight="1">
      <c r="A123" s="38"/>
      <c r="B123" s="39"/>
      <c r="C123" s="205" t="s">
        <v>177</v>
      </c>
      <c r="D123" s="205" t="s">
        <v>133</v>
      </c>
      <c r="E123" s="206" t="s">
        <v>178</v>
      </c>
      <c r="F123" s="207" t="s">
        <v>179</v>
      </c>
      <c r="G123" s="208" t="s">
        <v>165</v>
      </c>
      <c r="H123" s="209">
        <v>3.0299999999999998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42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137</v>
      </c>
      <c r="AT123" s="217" t="s">
        <v>133</v>
      </c>
      <c r="AU123" s="217" t="s">
        <v>81</v>
      </c>
      <c r="AY123" s="17" t="s">
        <v>131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79</v>
      </c>
      <c r="BK123" s="218">
        <f>ROUND(I123*H123,2)</f>
        <v>0</v>
      </c>
      <c r="BL123" s="17" t="s">
        <v>137</v>
      </c>
      <c r="BM123" s="217" t="s">
        <v>180</v>
      </c>
    </row>
    <row r="124" s="2" customFormat="1">
      <c r="A124" s="38"/>
      <c r="B124" s="39"/>
      <c r="C124" s="40"/>
      <c r="D124" s="219" t="s">
        <v>139</v>
      </c>
      <c r="E124" s="40"/>
      <c r="F124" s="220" t="s">
        <v>181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81</v>
      </c>
    </row>
    <row r="125" s="14" customFormat="1">
      <c r="A125" s="14"/>
      <c r="B125" s="235"/>
      <c r="C125" s="236"/>
      <c r="D125" s="226" t="s">
        <v>141</v>
      </c>
      <c r="E125" s="237" t="s">
        <v>19</v>
      </c>
      <c r="F125" s="238" t="s">
        <v>182</v>
      </c>
      <c r="G125" s="236"/>
      <c r="H125" s="239">
        <v>3.0299999999999998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141</v>
      </c>
      <c r="AU125" s="245" t="s">
        <v>81</v>
      </c>
      <c r="AV125" s="14" t="s">
        <v>81</v>
      </c>
      <c r="AW125" s="14" t="s">
        <v>33</v>
      </c>
      <c r="AX125" s="14" t="s">
        <v>79</v>
      </c>
      <c r="AY125" s="245" t="s">
        <v>131</v>
      </c>
    </row>
    <row r="126" s="2" customFormat="1" ht="62.7" customHeight="1">
      <c r="A126" s="38"/>
      <c r="B126" s="39"/>
      <c r="C126" s="205" t="s">
        <v>183</v>
      </c>
      <c r="D126" s="205" t="s">
        <v>133</v>
      </c>
      <c r="E126" s="206" t="s">
        <v>184</v>
      </c>
      <c r="F126" s="207" t="s">
        <v>185</v>
      </c>
      <c r="G126" s="208" t="s">
        <v>165</v>
      </c>
      <c r="H126" s="209">
        <v>3.0299999999999998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42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137</v>
      </c>
      <c r="AT126" s="217" t="s">
        <v>133</v>
      </c>
      <c r="AU126" s="217" t="s">
        <v>81</v>
      </c>
      <c r="AY126" s="17" t="s">
        <v>131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79</v>
      </c>
      <c r="BK126" s="218">
        <f>ROUND(I126*H126,2)</f>
        <v>0</v>
      </c>
      <c r="BL126" s="17" t="s">
        <v>137</v>
      </c>
      <c r="BM126" s="217" t="s">
        <v>186</v>
      </c>
    </row>
    <row r="127" s="2" customFormat="1">
      <c r="A127" s="38"/>
      <c r="B127" s="39"/>
      <c r="C127" s="40"/>
      <c r="D127" s="219" t="s">
        <v>139</v>
      </c>
      <c r="E127" s="40"/>
      <c r="F127" s="220" t="s">
        <v>187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81</v>
      </c>
    </row>
    <row r="128" s="2" customFormat="1" ht="66.75" customHeight="1">
      <c r="A128" s="38"/>
      <c r="B128" s="39"/>
      <c r="C128" s="205" t="s">
        <v>188</v>
      </c>
      <c r="D128" s="205" t="s">
        <v>133</v>
      </c>
      <c r="E128" s="206" t="s">
        <v>189</v>
      </c>
      <c r="F128" s="207" t="s">
        <v>190</v>
      </c>
      <c r="G128" s="208" t="s">
        <v>165</v>
      </c>
      <c r="H128" s="209">
        <v>18.18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42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137</v>
      </c>
      <c r="AT128" s="217" t="s">
        <v>133</v>
      </c>
      <c r="AU128" s="217" t="s">
        <v>81</v>
      </c>
      <c r="AY128" s="17" t="s">
        <v>131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79</v>
      </c>
      <c r="BK128" s="218">
        <f>ROUND(I128*H128,2)</f>
        <v>0</v>
      </c>
      <c r="BL128" s="17" t="s">
        <v>137</v>
      </c>
      <c r="BM128" s="217" t="s">
        <v>191</v>
      </c>
    </row>
    <row r="129" s="2" customFormat="1">
      <c r="A129" s="38"/>
      <c r="B129" s="39"/>
      <c r="C129" s="40"/>
      <c r="D129" s="219" t="s">
        <v>139</v>
      </c>
      <c r="E129" s="40"/>
      <c r="F129" s="220" t="s">
        <v>192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139</v>
      </c>
      <c r="AU129" s="17" t="s">
        <v>81</v>
      </c>
    </row>
    <row r="130" s="14" customFormat="1">
      <c r="A130" s="14"/>
      <c r="B130" s="235"/>
      <c r="C130" s="236"/>
      <c r="D130" s="226" t="s">
        <v>141</v>
      </c>
      <c r="E130" s="237" t="s">
        <v>19</v>
      </c>
      <c r="F130" s="238" t="s">
        <v>193</v>
      </c>
      <c r="G130" s="236"/>
      <c r="H130" s="239">
        <v>18.18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141</v>
      </c>
      <c r="AU130" s="245" t="s">
        <v>81</v>
      </c>
      <c r="AV130" s="14" t="s">
        <v>81</v>
      </c>
      <c r="AW130" s="14" t="s">
        <v>33</v>
      </c>
      <c r="AX130" s="14" t="s">
        <v>79</v>
      </c>
      <c r="AY130" s="245" t="s">
        <v>131</v>
      </c>
    </row>
    <row r="131" s="2" customFormat="1" ht="44.25" customHeight="1">
      <c r="A131" s="38"/>
      <c r="B131" s="39"/>
      <c r="C131" s="205" t="s">
        <v>194</v>
      </c>
      <c r="D131" s="205" t="s">
        <v>133</v>
      </c>
      <c r="E131" s="206" t="s">
        <v>195</v>
      </c>
      <c r="F131" s="207" t="s">
        <v>196</v>
      </c>
      <c r="G131" s="208" t="s">
        <v>165</v>
      </c>
      <c r="H131" s="209">
        <v>3.0299999999999998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42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137</v>
      </c>
      <c r="AT131" s="217" t="s">
        <v>133</v>
      </c>
      <c r="AU131" s="217" t="s">
        <v>81</v>
      </c>
      <c r="AY131" s="17" t="s">
        <v>131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79</v>
      </c>
      <c r="BK131" s="218">
        <f>ROUND(I131*H131,2)</f>
        <v>0</v>
      </c>
      <c r="BL131" s="17" t="s">
        <v>137</v>
      </c>
      <c r="BM131" s="217" t="s">
        <v>197</v>
      </c>
    </row>
    <row r="132" s="2" customFormat="1">
      <c r="A132" s="38"/>
      <c r="B132" s="39"/>
      <c r="C132" s="40"/>
      <c r="D132" s="219" t="s">
        <v>139</v>
      </c>
      <c r="E132" s="40"/>
      <c r="F132" s="220" t="s">
        <v>198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81</v>
      </c>
    </row>
    <row r="133" s="2" customFormat="1" ht="44.25" customHeight="1">
      <c r="A133" s="38"/>
      <c r="B133" s="39"/>
      <c r="C133" s="205" t="s">
        <v>199</v>
      </c>
      <c r="D133" s="205" t="s">
        <v>133</v>
      </c>
      <c r="E133" s="206" t="s">
        <v>200</v>
      </c>
      <c r="F133" s="207" t="s">
        <v>201</v>
      </c>
      <c r="G133" s="208" t="s">
        <v>202</v>
      </c>
      <c r="H133" s="209">
        <v>4.8479999999999999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42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137</v>
      </c>
      <c r="AT133" s="217" t="s">
        <v>133</v>
      </c>
      <c r="AU133" s="217" t="s">
        <v>81</v>
      </c>
      <c r="AY133" s="17" t="s">
        <v>131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79</v>
      </c>
      <c r="BK133" s="218">
        <f>ROUND(I133*H133,2)</f>
        <v>0</v>
      </c>
      <c r="BL133" s="17" t="s">
        <v>137</v>
      </c>
      <c r="BM133" s="217" t="s">
        <v>203</v>
      </c>
    </row>
    <row r="134" s="2" customFormat="1">
      <c r="A134" s="38"/>
      <c r="B134" s="39"/>
      <c r="C134" s="40"/>
      <c r="D134" s="219" t="s">
        <v>139</v>
      </c>
      <c r="E134" s="40"/>
      <c r="F134" s="220" t="s">
        <v>204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81</v>
      </c>
    </row>
    <row r="135" s="14" customFormat="1">
      <c r="A135" s="14"/>
      <c r="B135" s="235"/>
      <c r="C135" s="236"/>
      <c r="D135" s="226" t="s">
        <v>141</v>
      </c>
      <c r="E135" s="237" t="s">
        <v>19</v>
      </c>
      <c r="F135" s="238" t="s">
        <v>205</v>
      </c>
      <c r="G135" s="236"/>
      <c r="H135" s="239">
        <v>4.8479999999999999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141</v>
      </c>
      <c r="AU135" s="245" t="s">
        <v>81</v>
      </c>
      <c r="AV135" s="14" t="s">
        <v>81</v>
      </c>
      <c r="AW135" s="14" t="s">
        <v>33</v>
      </c>
      <c r="AX135" s="14" t="s">
        <v>79</v>
      </c>
      <c r="AY135" s="245" t="s">
        <v>131</v>
      </c>
    </row>
    <row r="136" s="12" customFormat="1" ht="22.8" customHeight="1">
      <c r="A136" s="12"/>
      <c r="B136" s="189"/>
      <c r="C136" s="190"/>
      <c r="D136" s="191" t="s">
        <v>70</v>
      </c>
      <c r="E136" s="203" t="s">
        <v>81</v>
      </c>
      <c r="F136" s="203" t="s">
        <v>206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SUM(P137:P140)</f>
        <v>0</v>
      </c>
      <c r="Q136" s="197"/>
      <c r="R136" s="198">
        <f>SUM(R137:R140)</f>
        <v>0.49702031999999996</v>
      </c>
      <c r="S136" s="197"/>
      <c r="T136" s="19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79</v>
      </c>
      <c r="AT136" s="201" t="s">
        <v>70</v>
      </c>
      <c r="AU136" s="201" t="s">
        <v>79</v>
      </c>
      <c r="AY136" s="200" t="s">
        <v>131</v>
      </c>
      <c r="BK136" s="202">
        <f>SUM(BK137:BK140)</f>
        <v>0</v>
      </c>
    </row>
    <row r="137" s="2" customFormat="1" ht="24.15" customHeight="1">
      <c r="A137" s="38"/>
      <c r="B137" s="39"/>
      <c r="C137" s="205" t="s">
        <v>207</v>
      </c>
      <c r="D137" s="205" t="s">
        <v>133</v>
      </c>
      <c r="E137" s="206" t="s">
        <v>208</v>
      </c>
      <c r="F137" s="207" t="s">
        <v>209</v>
      </c>
      <c r="G137" s="208" t="s">
        <v>165</v>
      </c>
      <c r="H137" s="209">
        <v>0.216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42</v>
      </c>
      <c r="O137" s="84"/>
      <c r="P137" s="215">
        <f>O137*H137</f>
        <v>0</v>
      </c>
      <c r="Q137" s="215">
        <v>2.3010199999999998</v>
      </c>
      <c r="R137" s="215">
        <f>Q137*H137</f>
        <v>0.49702031999999996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137</v>
      </c>
      <c r="AT137" s="217" t="s">
        <v>133</v>
      </c>
      <c r="AU137" s="217" t="s">
        <v>81</v>
      </c>
      <c r="AY137" s="17" t="s">
        <v>131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79</v>
      </c>
      <c r="BK137" s="218">
        <f>ROUND(I137*H137,2)</f>
        <v>0</v>
      </c>
      <c r="BL137" s="17" t="s">
        <v>137</v>
      </c>
      <c r="BM137" s="217" t="s">
        <v>210</v>
      </c>
    </row>
    <row r="138" s="2" customFormat="1">
      <c r="A138" s="38"/>
      <c r="B138" s="39"/>
      <c r="C138" s="40"/>
      <c r="D138" s="219" t="s">
        <v>139</v>
      </c>
      <c r="E138" s="40"/>
      <c r="F138" s="220" t="s">
        <v>211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81</v>
      </c>
    </row>
    <row r="139" s="13" customFormat="1">
      <c r="A139" s="13"/>
      <c r="B139" s="224"/>
      <c r="C139" s="225"/>
      <c r="D139" s="226" t="s">
        <v>141</v>
      </c>
      <c r="E139" s="227" t="s">
        <v>19</v>
      </c>
      <c r="F139" s="228" t="s">
        <v>175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141</v>
      </c>
      <c r="AU139" s="234" t="s">
        <v>81</v>
      </c>
      <c r="AV139" s="13" t="s">
        <v>79</v>
      </c>
      <c r="AW139" s="13" t="s">
        <v>33</v>
      </c>
      <c r="AX139" s="13" t="s">
        <v>71</v>
      </c>
      <c r="AY139" s="234" t="s">
        <v>131</v>
      </c>
    </row>
    <row r="140" s="14" customFormat="1">
      <c r="A140" s="14"/>
      <c r="B140" s="235"/>
      <c r="C140" s="236"/>
      <c r="D140" s="226" t="s">
        <v>141</v>
      </c>
      <c r="E140" s="237" t="s">
        <v>19</v>
      </c>
      <c r="F140" s="238" t="s">
        <v>176</v>
      </c>
      <c r="G140" s="236"/>
      <c r="H140" s="239">
        <v>0.216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141</v>
      </c>
      <c r="AU140" s="245" t="s">
        <v>81</v>
      </c>
      <c r="AV140" s="14" t="s">
        <v>81</v>
      </c>
      <c r="AW140" s="14" t="s">
        <v>33</v>
      </c>
      <c r="AX140" s="14" t="s">
        <v>79</v>
      </c>
      <c r="AY140" s="245" t="s">
        <v>131</v>
      </c>
    </row>
    <row r="141" s="12" customFormat="1" ht="22.8" customHeight="1">
      <c r="A141" s="12"/>
      <c r="B141" s="189"/>
      <c r="C141" s="190"/>
      <c r="D141" s="191" t="s">
        <v>70</v>
      </c>
      <c r="E141" s="203" t="s">
        <v>149</v>
      </c>
      <c r="F141" s="203" t="s">
        <v>212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SUM(P142:P168)</f>
        <v>0</v>
      </c>
      <c r="Q141" s="197"/>
      <c r="R141" s="198">
        <f>SUM(R142:R168)</f>
        <v>2.4061256000000002</v>
      </c>
      <c r="S141" s="197"/>
      <c r="T141" s="199">
        <f>SUM(T142:T168)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79</v>
      </c>
      <c r="AT141" s="201" t="s">
        <v>70</v>
      </c>
      <c r="AU141" s="201" t="s">
        <v>79</v>
      </c>
      <c r="AY141" s="200" t="s">
        <v>131</v>
      </c>
      <c r="BK141" s="202">
        <f>SUM(BK142:BK168)</f>
        <v>0</v>
      </c>
    </row>
    <row r="142" s="2" customFormat="1" ht="24.15" customHeight="1">
      <c r="A142" s="38"/>
      <c r="B142" s="39"/>
      <c r="C142" s="205" t="s">
        <v>213</v>
      </c>
      <c r="D142" s="205" t="s">
        <v>133</v>
      </c>
      <c r="E142" s="206" t="s">
        <v>214</v>
      </c>
      <c r="F142" s="207" t="s">
        <v>215</v>
      </c>
      <c r="G142" s="208" t="s">
        <v>165</v>
      </c>
      <c r="H142" s="209">
        <v>0.79000000000000004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42</v>
      </c>
      <c r="O142" s="84"/>
      <c r="P142" s="215">
        <f>O142*H142</f>
        <v>0</v>
      </c>
      <c r="Q142" s="215">
        <v>1.94302</v>
      </c>
      <c r="R142" s="215">
        <f>Q142*H142</f>
        <v>1.5349858000000001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137</v>
      </c>
      <c r="AT142" s="217" t="s">
        <v>133</v>
      </c>
      <c r="AU142" s="217" t="s">
        <v>81</v>
      </c>
      <c r="AY142" s="17" t="s">
        <v>131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79</v>
      </c>
      <c r="BK142" s="218">
        <f>ROUND(I142*H142,2)</f>
        <v>0</v>
      </c>
      <c r="BL142" s="17" t="s">
        <v>137</v>
      </c>
      <c r="BM142" s="217" t="s">
        <v>216</v>
      </c>
    </row>
    <row r="143" s="2" customFormat="1">
      <c r="A143" s="38"/>
      <c r="B143" s="39"/>
      <c r="C143" s="40"/>
      <c r="D143" s="219" t="s">
        <v>139</v>
      </c>
      <c r="E143" s="40"/>
      <c r="F143" s="220" t="s">
        <v>217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81</v>
      </c>
    </row>
    <row r="144" s="14" customFormat="1">
      <c r="A144" s="14"/>
      <c r="B144" s="235"/>
      <c r="C144" s="236"/>
      <c r="D144" s="226" t="s">
        <v>141</v>
      </c>
      <c r="E144" s="237" t="s">
        <v>19</v>
      </c>
      <c r="F144" s="238" t="s">
        <v>218</v>
      </c>
      <c r="G144" s="236"/>
      <c r="H144" s="239">
        <v>0.23999999999999999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141</v>
      </c>
      <c r="AU144" s="245" t="s">
        <v>81</v>
      </c>
      <c r="AV144" s="14" t="s">
        <v>81</v>
      </c>
      <c r="AW144" s="14" t="s">
        <v>33</v>
      </c>
      <c r="AX144" s="14" t="s">
        <v>71</v>
      </c>
      <c r="AY144" s="245" t="s">
        <v>131</v>
      </c>
    </row>
    <row r="145" s="14" customFormat="1">
      <c r="A145" s="14"/>
      <c r="B145" s="235"/>
      <c r="C145" s="236"/>
      <c r="D145" s="226" t="s">
        <v>141</v>
      </c>
      <c r="E145" s="237" t="s">
        <v>19</v>
      </c>
      <c r="F145" s="238" t="s">
        <v>219</v>
      </c>
      <c r="G145" s="236"/>
      <c r="H145" s="239">
        <v>0.55000000000000004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141</v>
      </c>
      <c r="AU145" s="245" t="s">
        <v>81</v>
      </c>
      <c r="AV145" s="14" t="s">
        <v>81</v>
      </c>
      <c r="AW145" s="14" t="s">
        <v>33</v>
      </c>
      <c r="AX145" s="14" t="s">
        <v>71</v>
      </c>
      <c r="AY145" s="245" t="s">
        <v>131</v>
      </c>
    </row>
    <row r="146" s="15" customFormat="1">
      <c r="A146" s="15"/>
      <c r="B146" s="246"/>
      <c r="C146" s="247"/>
      <c r="D146" s="226" t="s">
        <v>141</v>
      </c>
      <c r="E146" s="248" t="s">
        <v>19</v>
      </c>
      <c r="F146" s="249" t="s">
        <v>220</v>
      </c>
      <c r="G146" s="247"/>
      <c r="H146" s="250">
        <v>0.79000000000000004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141</v>
      </c>
      <c r="AU146" s="256" t="s">
        <v>81</v>
      </c>
      <c r="AV146" s="15" t="s">
        <v>137</v>
      </c>
      <c r="AW146" s="15" t="s">
        <v>33</v>
      </c>
      <c r="AX146" s="15" t="s">
        <v>79</v>
      </c>
      <c r="AY146" s="256" t="s">
        <v>131</v>
      </c>
    </row>
    <row r="147" s="2" customFormat="1" ht="49.05" customHeight="1">
      <c r="A147" s="38"/>
      <c r="B147" s="39"/>
      <c r="C147" s="205" t="s">
        <v>221</v>
      </c>
      <c r="D147" s="205" t="s">
        <v>133</v>
      </c>
      <c r="E147" s="206" t="s">
        <v>222</v>
      </c>
      <c r="F147" s="207" t="s">
        <v>223</v>
      </c>
      <c r="G147" s="208" t="s">
        <v>136</v>
      </c>
      <c r="H147" s="209">
        <v>2.9399999999999999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42</v>
      </c>
      <c r="O147" s="84"/>
      <c r="P147" s="215">
        <f>O147*H147</f>
        <v>0</v>
      </c>
      <c r="Q147" s="215">
        <v>0.079210000000000003</v>
      </c>
      <c r="R147" s="215">
        <f>Q147*H147</f>
        <v>0.23287740000000001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137</v>
      </c>
      <c r="AT147" s="217" t="s">
        <v>133</v>
      </c>
      <c r="AU147" s="217" t="s">
        <v>81</v>
      </c>
      <c r="AY147" s="17" t="s">
        <v>131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79</v>
      </c>
      <c r="BK147" s="218">
        <f>ROUND(I147*H147,2)</f>
        <v>0</v>
      </c>
      <c r="BL147" s="17" t="s">
        <v>137</v>
      </c>
      <c r="BM147" s="217" t="s">
        <v>224</v>
      </c>
    </row>
    <row r="148" s="2" customFormat="1">
      <c r="A148" s="38"/>
      <c r="B148" s="39"/>
      <c r="C148" s="40"/>
      <c r="D148" s="219" t="s">
        <v>139</v>
      </c>
      <c r="E148" s="40"/>
      <c r="F148" s="220" t="s">
        <v>225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81</v>
      </c>
    </row>
    <row r="149" s="14" customFormat="1">
      <c r="A149" s="14"/>
      <c r="B149" s="235"/>
      <c r="C149" s="236"/>
      <c r="D149" s="226" t="s">
        <v>141</v>
      </c>
      <c r="E149" s="237" t="s">
        <v>19</v>
      </c>
      <c r="F149" s="238" t="s">
        <v>226</v>
      </c>
      <c r="G149" s="236"/>
      <c r="H149" s="239">
        <v>2.9399999999999999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141</v>
      </c>
      <c r="AU149" s="245" t="s">
        <v>81</v>
      </c>
      <c r="AV149" s="14" t="s">
        <v>81</v>
      </c>
      <c r="AW149" s="14" t="s">
        <v>33</v>
      </c>
      <c r="AX149" s="14" t="s">
        <v>79</v>
      </c>
      <c r="AY149" s="245" t="s">
        <v>131</v>
      </c>
    </row>
    <row r="150" s="2" customFormat="1" ht="24.15" customHeight="1">
      <c r="A150" s="38"/>
      <c r="B150" s="39"/>
      <c r="C150" s="205" t="s">
        <v>8</v>
      </c>
      <c r="D150" s="205" t="s">
        <v>133</v>
      </c>
      <c r="E150" s="206" t="s">
        <v>227</v>
      </c>
      <c r="F150" s="207" t="s">
        <v>228</v>
      </c>
      <c r="G150" s="208" t="s">
        <v>202</v>
      </c>
      <c r="H150" s="209">
        <v>0.037999999999999999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42</v>
      </c>
      <c r="O150" s="84"/>
      <c r="P150" s="215">
        <f>O150*H150</f>
        <v>0</v>
      </c>
      <c r="Q150" s="215">
        <v>1.0900000000000001</v>
      </c>
      <c r="R150" s="215">
        <f>Q150*H150</f>
        <v>0.041420000000000005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137</v>
      </c>
      <c r="AT150" s="217" t="s">
        <v>133</v>
      </c>
      <c r="AU150" s="217" t="s">
        <v>81</v>
      </c>
      <c r="AY150" s="17" t="s">
        <v>131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79</v>
      </c>
      <c r="BK150" s="218">
        <f>ROUND(I150*H150,2)</f>
        <v>0</v>
      </c>
      <c r="BL150" s="17" t="s">
        <v>137</v>
      </c>
      <c r="BM150" s="217" t="s">
        <v>229</v>
      </c>
    </row>
    <row r="151" s="2" customFormat="1">
      <c r="A151" s="38"/>
      <c r="B151" s="39"/>
      <c r="C151" s="40"/>
      <c r="D151" s="219" t="s">
        <v>139</v>
      </c>
      <c r="E151" s="40"/>
      <c r="F151" s="220" t="s">
        <v>230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81</v>
      </c>
    </row>
    <row r="152" s="13" customFormat="1">
      <c r="A152" s="13"/>
      <c r="B152" s="224"/>
      <c r="C152" s="225"/>
      <c r="D152" s="226" t="s">
        <v>141</v>
      </c>
      <c r="E152" s="227" t="s">
        <v>19</v>
      </c>
      <c r="F152" s="228" t="s">
        <v>231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141</v>
      </c>
      <c r="AU152" s="234" t="s">
        <v>81</v>
      </c>
      <c r="AV152" s="13" t="s">
        <v>79</v>
      </c>
      <c r="AW152" s="13" t="s">
        <v>33</v>
      </c>
      <c r="AX152" s="13" t="s">
        <v>71</v>
      </c>
      <c r="AY152" s="234" t="s">
        <v>131</v>
      </c>
    </row>
    <row r="153" s="14" customFormat="1">
      <c r="A153" s="14"/>
      <c r="B153" s="235"/>
      <c r="C153" s="236"/>
      <c r="D153" s="226" t="s">
        <v>141</v>
      </c>
      <c r="E153" s="237" t="s">
        <v>19</v>
      </c>
      <c r="F153" s="238" t="s">
        <v>232</v>
      </c>
      <c r="G153" s="236"/>
      <c r="H153" s="239">
        <v>0.01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141</v>
      </c>
      <c r="AU153" s="245" t="s">
        <v>81</v>
      </c>
      <c r="AV153" s="14" t="s">
        <v>81</v>
      </c>
      <c r="AW153" s="14" t="s">
        <v>33</v>
      </c>
      <c r="AX153" s="14" t="s">
        <v>71</v>
      </c>
      <c r="AY153" s="245" t="s">
        <v>131</v>
      </c>
    </row>
    <row r="154" s="13" customFormat="1">
      <c r="A154" s="13"/>
      <c r="B154" s="224"/>
      <c r="C154" s="225"/>
      <c r="D154" s="226" t="s">
        <v>141</v>
      </c>
      <c r="E154" s="227" t="s">
        <v>19</v>
      </c>
      <c r="F154" s="228" t="s">
        <v>233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81</v>
      </c>
      <c r="AV154" s="13" t="s">
        <v>79</v>
      </c>
      <c r="AW154" s="13" t="s">
        <v>33</v>
      </c>
      <c r="AX154" s="13" t="s">
        <v>71</v>
      </c>
      <c r="AY154" s="234" t="s">
        <v>131</v>
      </c>
    </row>
    <row r="155" s="14" customFormat="1">
      <c r="A155" s="14"/>
      <c r="B155" s="235"/>
      <c r="C155" s="236"/>
      <c r="D155" s="226" t="s">
        <v>141</v>
      </c>
      <c r="E155" s="237" t="s">
        <v>19</v>
      </c>
      <c r="F155" s="238" t="s">
        <v>234</v>
      </c>
      <c r="G155" s="236"/>
      <c r="H155" s="239">
        <v>0.028000000000000001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141</v>
      </c>
      <c r="AU155" s="245" t="s">
        <v>81</v>
      </c>
      <c r="AV155" s="14" t="s">
        <v>81</v>
      </c>
      <c r="AW155" s="14" t="s">
        <v>33</v>
      </c>
      <c r="AX155" s="14" t="s">
        <v>71</v>
      </c>
      <c r="AY155" s="245" t="s">
        <v>131</v>
      </c>
    </row>
    <row r="156" s="15" customFormat="1">
      <c r="A156" s="15"/>
      <c r="B156" s="246"/>
      <c r="C156" s="247"/>
      <c r="D156" s="226" t="s">
        <v>141</v>
      </c>
      <c r="E156" s="248" t="s">
        <v>19</v>
      </c>
      <c r="F156" s="249" t="s">
        <v>220</v>
      </c>
      <c r="G156" s="247"/>
      <c r="H156" s="250">
        <v>0.037999999999999999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141</v>
      </c>
      <c r="AU156" s="256" t="s">
        <v>81</v>
      </c>
      <c r="AV156" s="15" t="s">
        <v>137</v>
      </c>
      <c r="AW156" s="15" t="s">
        <v>33</v>
      </c>
      <c r="AX156" s="15" t="s">
        <v>79</v>
      </c>
      <c r="AY156" s="256" t="s">
        <v>131</v>
      </c>
    </row>
    <row r="157" s="2" customFormat="1" ht="37.8" customHeight="1">
      <c r="A157" s="38"/>
      <c r="B157" s="39"/>
      <c r="C157" s="205" t="s">
        <v>235</v>
      </c>
      <c r="D157" s="205" t="s">
        <v>133</v>
      </c>
      <c r="E157" s="206" t="s">
        <v>236</v>
      </c>
      <c r="F157" s="207" t="s">
        <v>237</v>
      </c>
      <c r="G157" s="208" t="s">
        <v>136</v>
      </c>
      <c r="H157" s="209">
        <v>8.25</v>
      </c>
      <c r="I157" s="210"/>
      <c r="J157" s="211">
        <f>ROUND(I157*H157,2)</f>
        <v>0</v>
      </c>
      <c r="K157" s="212"/>
      <c r="L157" s="44"/>
      <c r="M157" s="213" t="s">
        <v>19</v>
      </c>
      <c r="N157" s="214" t="s">
        <v>42</v>
      </c>
      <c r="O157" s="84"/>
      <c r="P157" s="215">
        <f>O157*H157</f>
        <v>0</v>
      </c>
      <c r="Q157" s="215">
        <v>0.044339999999999997</v>
      </c>
      <c r="R157" s="215">
        <f>Q157*H157</f>
        <v>0.36580499999999999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137</v>
      </c>
      <c r="AT157" s="217" t="s">
        <v>133</v>
      </c>
      <c r="AU157" s="217" t="s">
        <v>81</v>
      </c>
      <c r="AY157" s="17" t="s">
        <v>131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79</v>
      </c>
      <c r="BK157" s="218">
        <f>ROUND(I157*H157,2)</f>
        <v>0</v>
      </c>
      <c r="BL157" s="17" t="s">
        <v>137</v>
      </c>
      <c r="BM157" s="217" t="s">
        <v>238</v>
      </c>
    </row>
    <row r="158" s="2" customFormat="1">
      <c r="A158" s="38"/>
      <c r="B158" s="39"/>
      <c r="C158" s="40"/>
      <c r="D158" s="219" t="s">
        <v>139</v>
      </c>
      <c r="E158" s="40"/>
      <c r="F158" s="220" t="s">
        <v>239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81</v>
      </c>
    </row>
    <row r="159" s="13" customFormat="1">
      <c r="A159" s="13"/>
      <c r="B159" s="224"/>
      <c r="C159" s="225"/>
      <c r="D159" s="226" t="s">
        <v>141</v>
      </c>
      <c r="E159" s="227" t="s">
        <v>19</v>
      </c>
      <c r="F159" s="228" t="s">
        <v>240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81</v>
      </c>
      <c r="AV159" s="13" t="s">
        <v>79</v>
      </c>
      <c r="AW159" s="13" t="s">
        <v>33</v>
      </c>
      <c r="AX159" s="13" t="s">
        <v>71</v>
      </c>
      <c r="AY159" s="234" t="s">
        <v>131</v>
      </c>
    </row>
    <row r="160" s="14" customFormat="1">
      <c r="A160" s="14"/>
      <c r="B160" s="235"/>
      <c r="C160" s="236"/>
      <c r="D160" s="226" t="s">
        <v>141</v>
      </c>
      <c r="E160" s="237" t="s">
        <v>19</v>
      </c>
      <c r="F160" s="238" t="s">
        <v>241</v>
      </c>
      <c r="G160" s="236"/>
      <c r="H160" s="239">
        <v>8.25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141</v>
      </c>
      <c r="AU160" s="245" t="s">
        <v>81</v>
      </c>
      <c r="AV160" s="14" t="s">
        <v>81</v>
      </c>
      <c r="AW160" s="14" t="s">
        <v>33</v>
      </c>
      <c r="AX160" s="14" t="s">
        <v>79</v>
      </c>
      <c r="AY160" s="245" t="s">
        <v>131</v>
      </c>
    </row>
    <row r="161" s="2" customFormat="1" ht="37.8" customHeight="1">
      <c r="A161" s="38"/>
      <c r="B161" s="39"/>
      <c r="C161" s="205" t="s">
        <v>242</v>
      </c>
      <c r="D161" s="205" t="s">
        <v>133</v>
      </c>
      <c r="E161" s="206" t="s">
        <v>243</v>
      </c>
      <c r="F161" s="207" t="s">
        <v>244</v>
      </c>
      <c r="G161" s="208" t="s">
        <v>136</v>
      </c>
      <c r="H161" s="209">
        <v>0.68000000000000005</v>
      </c>
      <c r="I161" s="210"/>
      <c r="J161" s="211">
        <f>ROUND(I161*H161,2)</f>
        <v>0</v>
      </c>
      <c r="K161" s="212"/>
      <c r="L161" s="44"/>
      <c r="M161" s="213" t="s">
        <v>19</v>
      </c>
      <c r="N161" s="214" t="s">
        <v>42</v>
      </c>
      <c r="O161" s="84"/>
      <c r="P161" s="215">
        <f>O161*H161</f>
        <v>0</v>
      </c>
      <c r="Q161" s="215">
        <v>0.17818000000000001</v>
      </c>
      <c r="R161" s="215">
        <f>Q161*H161</f>
        <v>0.12116240000000002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137</v>
      </c>
      <c r="AT161" s="217" t="s">
        <v>133</v>
      </c>
      <c r="AU161" s="217" t="s">
        <v>81</v>
      </c>
      <c r="AY161" s="17" t="s">
        <v>131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7" t="s">
        <v>79</v>
      </c>
      <c r="BK161" s="218">
        <f>ROUND(I161*H161,2)</f>
        <v>0</v>
      </c>
      <c r="BL161" s="17" t="s">
        <v>137</v>
      </c>
      <c r="BM161" s="217" t="s">
        <v>245</v>
      </c>
    </row>
    <row r="162" s="2" customFormat="1">
      <c r="A162" s="38"/>
      <c r="B162" s="39"/>
      <c r="C162" s="40"/>
      <c r="D162" s="219" t="s">
        <v>139</v>
      </c>
      <c r="E162" s="40"/>
      <c r="F162" s="220" t="s">
        <v>246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81</v>
      </c>
    </row>
    <row r="163" s="14" customFormat="1">
      <c r="A163" s="14"/>
      <c r="B163" s="235"/>
      <c r="C163" s="236"/>
      <c r="D163" s="226" t="s">
        <v>141</v>
      </c>
      <c r="E163" s="237" t="s">
        <v>19</v>
      </c>
      <c r="F163" s="238" t="s">
        <v>218</v>
      </c>
      <c r="G163" s="236"/>
      <c r="H163" s="239">
        <v>0.23999999999999999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141</v>
      </c>
      <c r="AU163" s="245" t="s">
        <v>81</v>
      </c>
      <c r="AV163" s="14" t="s">
        <v>81</v>
      </c>
      <c r="AW163" s="14" t="s">
        <v>33</v>
      </c>
      <c r="AX163" s="14" t="s">
        <v>71</v>
      </c>
      <c r="AY163" s="245" t="s">
        <v>131</v>
      </c>
    </row>
    <row r="164" s="14" customFormat="1">
      <c r="A164" s="14"/>
      <c r="B164" s="235"/>
      <c r="C164" s="236"/>
      <c r="D164" s="226" t="s">
        <v>141</v>
      </c>
      <c r="E164" s="237" t="s">
        <v>19</v>
      </c>
      <c r="F164" s="238" t="s">
        <v>247</v>
      </c>
      <c r="G164" s="236"/>
      <c r="H164" s="239">
        <v>0.44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141</v>
      </c>
      <c r="AU164" s="245" t="s">
        <v>81</v>
      </c>
      <c r="AV164" s="14" t="s">
        <v>81</v>
      </c>
      <c r="AW164" s="14" t="s">
        <v>33</v>
      </c>
      <c r="AX164" s="14" t="s">
        <v>71</v>
      </c>
      <c r="AY164" s="245" t="s">
        <v>131</v>
      </c>
    </row>
    <row r="165" s="15" customFormat="1">
      <c r="A165" s="15"/>
      <c r="B165" s="246"/>
      <c r="C165" s="247"/>
      <c r="D165" s="226" t="s">
        <v>141</v>
      </c>
      <c r="E165" s="248" t="s">
        <v>19</v>
      </c>
      <c r="F165" s="249" t="s">
        <v>220</v>
      </c>
      <c r="G165" s="247"/>
      <c r="H165" s="250">
        <v>0.68000000000000005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141</v>
      </c>
      <c r="AU165" s="256" t="s">
        <v>81</v>
      </c>
      <c r="AV165" s="15" t="s">
        <v>137</v>
      </c>
      <c r="AW165" s="15" t="s">
        <v>33</v>
      </c>
      <c r="AX165" s="15" t="s">
        <v>79</v>
      </c>
      <c r="AY165" s="256" t="s">
        <v>131</v>
      </c>
    </row>
    <row r="166" s="2" customFormat="1" ht="33" customHeight="1">
      <c r="A166" s="38"/>
      <c r="B166" s="39"/>
      <c r="C166" s="205" t="s">
        <v>248</v>
      </c>
      <c r="D166" s="205" t="s">
        <v>133</v>
      </c>
      <c r="E166" s="206" t="s">
        <v>249</v>
      </c>
      <c r="F166" s="207" t="s">
        <v>250</v>
      </c>
      <c r="G166" s="208" t="s">
        <v>136</v>
      </c>
      <c r="H166" s="209">
        <v>1.5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42</v>
      </c>
      <c r="O166" s="84"/>
      <c r="P166" s="215">
        <f>O166*H166</f>
        <v>0</v>
      </c>
      <c r="Q166" s="215">
        <v>0.073249999999999996</v>
      </c>
      <c r="R166" s="215">
        <f>Q166*H166</f>
        <v>0.109875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137</v>
      </c>
      <c r="AT166" s="217" t="s">
        <v>133</v>
      </c>
      <c r="AU166" s="217" t="s">
        <v>81</v>
      </c>
      <c r="AY166" s="17" t="s">
        <v>131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79</v>
      </c>
      <c r="BK166" s="218">
        <f>ROUND(I166*H166,2)</f>
        <v>0</v>
      </c>
      <c r="BL166" s="17" t="s">
        <v>137</v>
      </c>
      <c r="BM166" s="217" t="s">
        <v>251</v>
      </c>
    </row>
    <row r="167" s="2" customFormat="1">
      <c r="A167" s="38"/>
      <c r="B167" s="39"/>
      <c r="C167" s="40"/>
      <c r="D167" s="219" t="s">
        <v>139</v>
      </c>
      <c r="E167" s="40"/>
      <c r="F167" s="220" t="s">
        <v>252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139</v>
      </c>
      <c r="AU167" s="17" t="s">
        <v>81</v>
      </c>
    </row>
    <row r="168" s="14" customFormat="1">
      <c r="A168" s="14"/>
      <c r="B168" s="235"/>
      <c r="C168" s="236"/>
      <c r="D168" s="226" t="s">
        <v>141</v>
      </c>
      <c r="E168" s="237" t="s">
        <v>19</v>
      </c>
      <c r="F168" s="238" t="s">
        <v>253</v>
      </c>
      <c r="G168" s="236"/>
      <c r="H168" s="239">
        <v>1.5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141</v>
      </c>
      <c r="AU168" s="245" t="s">
        <v>81</v>
      </c>
      <c r="AV168" s="14" t="s">
        <v>81</v>
      </c>
      <c r="AW168" s="14" t="s">
        <v>33</v>
      </c>
      <c r="AX168" s="14" t="s">
        <v>79</v>
      </c>
      <c r="AY168" s="245" t="s">
        <v>131</v>
      </c>
    </row>
    <row r="169" s="12" customFormat="1" ht="22.8" customHeight="1">
      <c r="A169" s="12"/>
      <c r="B169" s="189"/>
      <c r="C169" s="190"/>
      <c r="D169" s="191" t="s">
        <v>70</v>
      </c>
      <c r="E169" s="203" t="s">
        <v>137</v>
      </c>
      <c r="F169" s="203" t="s">
        <v>254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SUM(P170:P180)</f>
        <v>0</v>
      </c>
      <c r="Q169" s="197"/>
      <c r="R169" s="198">
        <f>SUM(R170:R180)</f>
        <v>2.0084252</v>
      </c>
      <c r="S169" s="197"/>
      <c r="T169" s="199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79</v>
      </c>
      <c r="AT169" s="201" t="s">
        <v>70</v>
      </c>
      <c r="AU169" s="201" t="s">
        <v>79</v>
      </c>
      <c r="AY169" s="200" t="s">
        <v>131</v>
      </c>
      <c r="BK169" s="202">
        <f>SUM(BK170:BK180)</f>
        <v>0</v>
      </c>
    </row>
    <row r="170" s="2" customFormat="1" ht="37.8" customHeight="1">
      <c r="A170" s="38"/>
      <c r="B170" s="39"/>
      <c r="C170" s="205" t="s">
        <v>255</v>
      </c>
      <c r="D170" s="205" t="s">
        <v>133</v>
      </c>
      <c r="E170" s="206" t="s">
        <v>256</v>
      </c>
      <c r="F170" s="207" t="s">
        <v>257</v>
      </c>
      <c r="G170" s="208" t="s">
        <v>165</v>
      </c>
      <c r="H170" s="209">
        <v>0.45000000000000001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42</v>
      </c>
      <c r="O170" s="84"/>
      <c r="P170" s="215">
        <f>O170*H170</f>
        <v>0</v>
      </c>
      <c r="Q170" s="215">
        <v>2.5019499999999999</v>
      </c>
      <c r="R170" s="215">
        <f>Q170*H170</f>
        <v>1.1258775000000001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137</v>
      </c>
      <c r="AT170" s="217" t="s">
        <v>133</v>
      </c>
      <c r="AU170" s="217" t="s">
        <v>81</v>
      </c>
      <c r="AY170" s="17" t="s">
        <v>131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79</v>
      </c>
      <c r="BK170" s="218">
        <f>ROUND(I170*H170,2)</f>
        <v>0</v>
      </c>
      <c r="BL170" s="17" t="s">
        <v>137</v>
      </c>
      <c r="BM170" s="217" t="s">
        <v>258</v>
      </c>
    </row>
    <row r="171" s="2" customFormat="1">
      <c r="A171" s="38"/>
      <c r="B171" s="39"/>
      <c r="C171" s="40"/>
      <c r="D171" s="219" t="s">
        <v>139</v>
      </c>
      <c r="E171" s="40"/>
      <c r="F171" s="220" t="s">
        <v>259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139</v>
      </c>
      <c r="AU171" s="17" t="s">
        <v>81</v>
      </c>
    </row>
    <row r="172" s="13" customFormat="1">
      <c r="A172" s="13"/>
      <c r="B172" s="224"/>
      <c r="C172" s="225"/>
      <c r="D172" s="226" t="s">
        <v>141</v>
      </c>
      <c r="E172" s="227" t="s">
        <v>19</v>
      </c>
      <c r="F172" s="228" t="s">
        <v>260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141</v>
      </c>
      <c r="AU172" s="234" t="s">
        <v>81</v>
      </c>
      <c r="AV172" s="13" t="s">
        <v>79</v>
      </c>
      <c r="AW172" s="13" t="s">
        <v>33</v>
      </c>
      <c r="AX172" s="13" t="s">
        <v>71</v>
      </c>
      <c r="AY172" s="234" t="s">
        <v>131</v>
      </c>
    </row>
    <row r="173" s="14" customFormat="1">
      <c r="A173" s="14"/>
      <c r="B173" s="235"/>
      <c r="C173" s="236"/>
      <c r="D173" s="226" t="s">
        <v>141</v>
      </c>
      <c r="E173" s="237" t="s">
        <v>19</v>
      </c>
      <c r="F173" s="238" t="s">
        <v>261</v>
      </c>
      <c r="G173" s="236"/>
      <c r="H173" s="239">
        <v>0.45000000000000001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141</v>
      </c>
      <c r="AU173" s="245" t="s">
        <v>81</v>
      </c>
      <c r="AV173" s="14" t="s">
        <v>81</v>
      </c>
      <c r="AW173" s="14" t="s">
        <v>33</v>
      </c>
      <c r="AX173" s="14" t="s">
        <v>79</v>
      </c>
      <c r="AY173" s="245" t="s">
        <v>131</v>
      </c>
    </row>
    <row r="174" s="2" customFormat="1" ht="37.8" customHeight="1">
      <c r="A174" s="38"/>
      <c r="B174" s="39"/>
      <c r="C174" s="205" t="s">
        <v>262</v>
      </c>
      <c r="D174" s="205" t="s">
        <v>133</v>
      </c>
      <c r="E174" s="206" t="s">
        <v>263</v>
      </c>
      <c r="F174" s="207" t="s">
        <v>264</v>
      </c>
      <c r="G174" s="208" t="s">
        <v>202</v>
      </c>
      <c r="H174" s="209">
        <v>0.01</v>
      </c>
      <c r="I174" s="210"/>
      <c r="J174" s="211">
        <f>ROUND(I174*H174,2)</f>
        <v>0</v>
      </c>
      <c r="K174" s="212"/>
      <c r="L174" s="44"/>
      <c r="M174" s="213" t="s">
        <v>19</v>
      </c>
      <c r="N174" s="214" t="s">
        <v>42</v>
      </c>
      <c r="O174" s="84"/>
      <c r="P174" s="215">
        <f>O174*H174</f>
        <v>0</v>
      </c>
      <c r="Q174" s="215">
        <v>1.06277</v>
      </c>
      <c r="R174" s="215">
        <f>Q174*H174</f>
        <v>0.0106277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137</v>
      </c>
      <c r="AT174" s="217" t="s">
        <v>133</v>
      </c>
      <c r="AU174" s="217" t="s">
        <v>81</v>
      </c>
      <c r="AY174" s="17" t="s">
        <v>131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79</v>
      </c>
      <c r="BK174" s="218">
        <f>ROUND(I174*H174,2)</f>
        <v>0</v>
      </c>
      <c r="BL174" s="17" t="s">
        <v>137</v>
      </c>
      <c r="BM174" s="217" t="s">
        <v>265</v>
      </c>
    </row>
    <row r="175" s="2" customFormat="1">
      <c r="A175" s="38"/>
      <c r="B175" s="39"/>
      <c r="C175" s="40"/>
      <c r="D175" s="219" t="s">
        <v>139</v>
      </c>
      <c r="E175" s="40"/>
      <c r="F175" s="220" t="s">
        <v>266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81</v>
      </c>
    </row>
    <row r="176" s="14" customFormat="1">
      <c r="A176" s="14"/>
      <c r="B176" s="235"/>
      <c r="C176" s="236"/>
      <c r="D176" s="226" t="s">
        <v>141</v>
      </c>
      <c r="E176" s="237" t="s">
        <v>19</v>
      </c>
      <c r="F176" s="238" t="s">
        <v>267</v>
      </c>
      <c r="G176" s="236"/>
      <c r="H176" s="239">
        <v>0.01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141</v>
      </c>
      <c r="AU176" s="245" t="s">
        <v>81</v>
      </c>
      <c r="AV176" s="14" t="s">
        <v>81</v>
      </c>
      <c r="AW176" s="14" t="s">
        <v>33</v>
      </c>
      <c r="AX176" s="14" t="s">
        <v>79</v>
      </c>
      <c r="AY176" s="245" t="s">
        <v>131</v>
      </c>
    </row>
    <row r="177" s="2" customFormat="1" ht="49.05" customHeight="1">
      <c r="A177" s="38"/>
      <c r="B177" s="39"/>
      <c r="C177" s="205" t="s">
        <v>7</v>
      </c>
      <c r="D177" s="205" t="s">
        <v>133</v>
      </c>
      <c r="E177" s="206" t="s">
        <v>268</v>
      </c>
      <c r="F177" s="207" t="s">
        <v>269</v>
      </c>
      <c r="G177" s="208" t="s">
        <v>158</v>
      </c>
      <c r="H177" s="209">
        <v>4.7999999999999998</v>
      </c>
      <c r="I177" s="210"/>
      <c r="J177" s="211">
        <f>ROUND(I177*H177,2)</f>
        <v>0</v>
      </c>
      <c r="K177" s="212"/>
      <c r="L177" s="44"/>
      <c r="M177" s="213" t="s">
        <v>19</v>
      </c>
      <c r="N177" s="214" t="s">
        <v>42</v>
      </c>
      <c r="O177" s="84"/>
      <c r="P177" s="215">
        <f>O177*H177</f>
        <v>0</v>
      </c>
      <c r="Q177" s="215">
        <v>0.03465</v>
      </c>
      <c r="R177" s="215">
        <f>Q177*H177</f>
        <v>0.16632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137</v>
      </c>
      <c r="AT177" s="217" t="s">
        <v>133</v>
      </c>
      <c r="AU177" s="217" t="s">
        <v>81</v>
      </c>
      <c r="AY177" s="17" t="s">
        <v>131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79</v>
      </c>
      <c r="BK177" s="218">
        <f>ROUND(I177*H177,2)</f>
        <v>0</v>
      </c>
      <c r="BL177" s="17" t="s">
        <v>137</v>
      </c>
      <c r="BM177" s="217" t="s">
        <v>270</v>
      </c>
    </row>
    <row r="178" s="2" customFormat="1">
      <c r="A178" s="38"/>
      <c r="B178" s="39"/>
      <c r="C178" s="40"/>
      <c r="D178" s="219" t="s">
        <v>139</v>
      </c>
      <c r="E178" s="40"/>
      <c r="F178" s="220" t="s">
        <v>271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81</v>
      </c>
    </row>
    <row r="179" s="14" customFormat="1">
      <c r="A179" s="14"/>
      <c r="B179" s="235"/>
      <c r="C179" s="236"/>
      <c r="D179" s="226" t="s">
        <v>141</v>
      </c>
      <c r="E179" s="237" t="s">
        <v>19</v>
      </c>
      <c r="F179" s="238" t="s">
        <v>272</v>
      </c>
      <c r="G179" s="236"/>
      <c r="H179" s="239">
        <v>4.7999999999999998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141</v>
      </c>
      <c r="AU179" s="245" t="s">
        <v>81</v>
      </c>
      <c r="AV179" s="14" t="s">
        <v>81</v>
      </c>
      <c r="AW179" s="14" t="s">
        <v>33</v>
      </c>
      <c r="AX179" s="14" t="s">
        <v>79</v>
      </c>
      <c r="AY179" s="245" t="s">
        <v>131</v>
      </c>
    </row>
    <row r="180" s="2" customFormat="1" ht="21.75" customHeight="1">
      <c r="A180" s="38"/>
      <c r="B180" s="39"/>
      <c r="C180" s="257" t="s">
        <v>273</v>
      </c>
      <c r="D180" s="257" t="s">
        <v>274</v>
      </c>
      <c r="E180" s="258" t="s">
        <v>275</v>
      </c>
      <c r="F180" s="259" t="s">
        <v>276</v>
      </c>
      <c r="G180" s="260" t="s">
        <v>158</v>
      </c>
      <c r="H180" s="261">
        <v>4.7999999999999998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42</v>
      </c>
      <c r="O180" s="84"/>
      <c r="P180" s="215">
        <f>O180*H180</f>
        <v>0</v>
      </c>
      <c r="Q180" s="215">
        <v>0.14699999999999999</v>
      </c>
      <c r="R180" s="215">
        <f>Q180*H180</f>
        <v>0.70559999999999989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183</v>
      </c>
      <c r="AT180" s="217" t="s">
        <v>274</v>
      </c>
      <c r="AU180" s="217" t="s">
        <v>81</v>
      </c>
      <c r="AY180" s="17" t="s">
        <v>131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79</v>
      </c>
      <c r="BK180" s="218">
        <f>ROUND(I180*H180,2)</f>
        <v>0</v>
      </c>
      <c r="BL180" s="17" t="s">
        <v>137</v>
      </c>
      <c r="BM180" s="217" t="s">
        <v>277</v>
      </c>
    </row>
    <row r="181" s="12" customFormat="1" ht="22.8" customHeight="1">
      <c r="A181" s="12"/>
      <c r="B181" s="189"/>
      <c r="C181" s="190"/>
      <c r="D181" s="191" t="s">
        <v>70</v>
      </c>
      <c r="E181" s="203" t="s">
        <v>162</v>
      </c>
      <c r="F181" s="203" t="s">
        <v>278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SUM(P182:P189)</f>
        <v>0</v>
      </c>
      <c r="Q181" s="197"/>
      <c r="R181" s="198">
        <f>SUM(R182:R189)</f>
        <v>20.173511139999999</v>
      </c>
      <c r="S181" s="197"/>
      <c r="T181" s="199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79</v>
      </c>
      <c r="AT181" s="201" t="s">
        <v>70</v>
      </c>
      <c r="AU181" s="201" t="s">
        <v>79</v>
      </c>
      <c r="AY181" s="200" t="s">
        <v>131</v>
      </c>
      <c r="BK181" s="202">
        <f>SUM(BK182:BK189)</f>
        <v>0</v>
      </c>
    </row>
    <row r="182" s="2" customFormat="1" ht="33" customHeight="1">
      <c r="A182" s="38"/>
      <c r="B182" s="39"/>
      <c r="C182" s="205" t="s">
        <v>279</v>
      </c>
      <c r="D182" s="205" t="s">
        <v>133</v>
      </c>
      <c r="E182" s="206" t="s">
        <v>280</v>
      </c>
      <c r="F182" s="207" t="s">
        <v>281</v>
      </c>
      <c r="G182" s="208" t="s">
        <v>136</v>
      </c>
      <c r="H182" s="209">
        <v>28.140000000000001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42</v>
      </c>
      <c r="O182" s="84"/>
      <c r="P182" s="215">
        <f>O182*H182</f>
        <v>0</v>
      </c>
      <c r="Q182" s="215">
        <v>0.57499999999999996</v>
      </c>
      <c r="R182" s="215">
        <f>Q182*H182</f>
        <v>16.180499999999999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137</v>
      </c>
      <c r="AT182" s="217" t="s">
        <v>133</v>
      </c>
      <c r="AU182" s="217" t="s">
        <v>81</v>
      </c>
      <c r="AY182" s="17" t="s">
        <v>131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79</v>
      </c>
      <c r="BK182" s="218">
        <f>ROUND(I182*H182,2)</f>
        <v>0</v>
      </c>
      <c r="BL182" s="17" t="s">
        <v>137</v>
      </c>
      <c r="BM182" s="217" t="s">
        <v>282</v>
      </c>
    </row>
    <row r="183" s="2" customFormat="1">
      <c r="A183" s="38"/>
      <c r="B183" s="39"/>
      <c r="C183" s="40"/>
      <c r="D183" s="219" t="s">
        <v>139</v>
      </c>
      <c r="E183" s="40"/>
      <c r="F183" s="220" t="s">
        <v>283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81</v>
      </c>
    </row>
    <row r="184" s="14" customFormat="1">
      <c r="A184" s="14"/>
      <c r="B184" s="235"/>
      <c r="C184" s="236"/>
      <c r="D184" s="226" t="s">
        <v>141</v>
      </c>
      <c r="E184" s="237" t="s">
        <v>19</v>
      </c>
      <c r="F184" s="238" t="s">
        <v>143</v>
      </c>
      <c r="G184" s="236"/>
      <c r="H184" s="239">
        <v>28.140000000000001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141</v>
      </c>
      <c r="AU184" s="245" t="s">
        <v>81</v>
      </c>
      <c r="AV184" s="14" t="s">
        <v>81</v>
      </c>
      <c r="AW184" s="14" t="s">
        <v>33</v>
      </c>
      <c r="AX184" s="14" t="s">
        <v>79</v>
      </c>
      <c r="AY184" s="245" t="s">
        <v>131</v>
      </c>
    </row>
    <row r="185" s="2" customFormat="1" ht="78" customHeight="1">
      <c r="A185" s="38"/>
      <c r="B185" s="39"/>
      <c r="C185" s="205" t="s">
        <v>284</v>
      </c>
      <c r="D185" s="205" t="s">
        <v>133</v>
      </c>
      <c r="E185" s="206" t="s">
        <v>285</v>
      </c>
      <c r="F185" s="207" t="s">
        <v>286</v>
      </c>
      <c r="G185" s="208" t="s">
        <v>136</v>
      </c>
      <c r="H185" s="209">
        <v>22.920000000000002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42</v>
      </c>
      <c r="O185" s="84"/>
      <c r="P185" s="215">
        <f>O185*H185</f>
        <v>0</v>
      </c>
      <c r="Q185" s="215">
        <v>0.089219999999999994</v>
      </c>
      <c r="R185" s="215">
        <f>Q185*H185</f>
        <v>2.0449223999999999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137</v>
      </c>
      <c r="AT185" s="217" t="s">
        <v>133</v>
      </c>
      <c r="AU185" s="217" t="s">
        <v>81</v>
      </c>
      <c r="AY185" s="17" t="s">
        <v>131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79</v>
      </c>
      <c r="BK185" s="218">
        <f>ROUND(I185*H185,2)</f>
        <v>0</v>
      </c>
      <c r="BL185" s="17" t="s">
        <v>137</v>
      </c>
      <c r="BM185" s="217" t="s">
        <v>287</v>
      </c>
    </row>
    <row r="186" s="2" customFormat="1">
      <c r="A186" s="38"/>
      <c r="B186" s="39"/>
      <c r="C186" s="40"/>
      <c r="D186" s="219" t="s">
        <v>139</v>
      </c>
      <c r="E186" s="40"/>
      <c r="F186" s="220" t="s">
        <v>288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139</v>
      </c>
      <c r="AU186" s="17" t="s">
        <v>81</v>
      </c>
    </row>
    <row r="187" s="14" customFormat="1">
      <c r="A187" s="14"/>
      <c r="B187" s="235"/>
      <c r="C187" s="236"/>
      <c r="D187" s="226" t="s">
        <v>141</v>
      </c>
      <c r="E187" s="237" t="s">
        <v>19</v>
      </c>
      <c r="F187" s="238" t="s">
        <v>289</v>
      </c>
      <c r="G187" s="236"/>
      <c r="H187" s="239">
        <v>22.920000000000002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141</v>
      </c>
      <c r="AU187" s="245" t="s">
        <v>81</v>
      </c>
      <c r="AV187" s="14" t="s">
        <v>81</v>
      </c>
      <c r="AW187" s="14" t="s">
        <v>33</v>
      </c>
      <c r="AX187" s="14" t="s">
        <v>79</v>
      </c>
      <c r="AY187" s="245" t="s">
        <v>131</v>
      </c>
    </row>
    <row r="188" s="2" customFormat="1" ht="24.15" customHeight="1">
      <c r="A188" s="38"/>
      <c r="B188" s="39"/>
      <c r="C188" s="257" t="s">
        <v>290</v>
      </c>
      <c r="D188" s="257" t="s">
        <v>274</v>
      </c>
      <c r="E188" s="258" t="s">
        <v>291</v>
      </c>
      <c r="F188" s="259" t="s">
        <v>292</v>
      </c>
      <c r="G188" s="260" t="s">
        <v>136</v>
      </c>
      <c r="H188" s="261">
        <v>23.378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42</v>
      </c>
      <c r="O188" s="84"/>
      <c r="P188" s="215">
        <f>O188*H188</f>
        <v>0</v>
      </c>
      <c r="Q188" s="215">
        <v>0.083330000000000001</v>
      </c>
      <c r="R188" s="215">
        <f>Q188*H188</f>
        <v>1.94808874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183</v>
      </c>
      <c r="AT188" s="217" t="s">
        <v>274</v>
      </c>
      <c r="AU188" s="217" t="s">
        <v>81</v>
      </c>
      <c r="AY188" s="17" t="s">
        <v>131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79</v>
      </c>
      <c r="BK188" s="218">
        <f>ROUND(I188*H188,2)</f>
        <v>0</v>
      </c>
      <c r="BL188" s="17" t="s">
        <v>137</v>
      </c>
      <c r="BM188" s="217" t="s">
        <v>293</v>
      </c>
    </row>
    <row r="189" s="14" customFormat="1">
      <c r="A189" s="14"/>
      <c r="B189" s="235"/>
      <c r="C189" s="236"/>
      <c r="D189" s="226" t="s">
        <v>141</v>
      </c>
      <c r="E189" s="237" t="s">
        <v>19</v>
      </c>
      <c r="F189" s="238" t="s">
        <v>294</v>
      </c>
      <c r="G189" s="236"/>
      <c r="H189" s="239">
        <v>23.378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141</v>
      </c>
      <c r="AU189" s="245" t="s">
        <v>81</v>
      </c>
      <c r="AV189" s="14" t="s">
        <v>81</v>
      </c>
      <c r="AW189" s="14" t="s">
        <v>33</v>
      </c>
      <c r="AX189" s="14" t="s">
        <v>79</v>
      </c>
      <c r="AY189" s="245" t="s">
        <v>131</v>
      </c>
    </row>
    <row r="190" s="12" customFormat="1" ht="22.8" customHeight="1">
      <c r="A190" s="12"/>
      <c r="B190" s="189"/>
      <c r="C190" s="190"/>
      <c r="D190" s="191" t="s">
        <v>70</v>
      </c>
      <c r="E190" s="203" t="s">
        <v>170</v>
      </c>
      <c r="F190" s="203" t="s">
        <v>295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SUM(P191:P288)</f>
        <v>0</v>
      </c>
      <c r="Q190" s="197"/>
      <c r="R190" s="198">
        <f>SUM(R191:R288)</f>
        <v>6.5534427100000006</v>
      </c>
      <c r="S190" s="197"/>
      <c r="T190" s="199">
        <f>SUM(T191:T288)</f>
        <v>0.059999999999999998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79</v>
      </c>
      <c r="AT190" s="201" t="s">
        <v>70</v>
      </c>
      <c r="AU190" s="201" t="s">
        <v>79</v>
      </c>
      <c r="AY190" s="200" t="s">
        <v>131</v>
      </c>
      <c r="BK190" s="202">
        <f>SUM(BK191:BK288)</f>
        <v>0</v>
      </c>
    </row>
    <row r="191" s="2" customFormat="1" ht="33" customHeight="1">
      <c r="A191" s="38"/>
      <c r="B191" s="39"/>
      <c r="C191" s="205" t="s">
        <v>296</v>
      </c>
      <c r="D191" s="205" t="s">
        <v>133</v>
      </c>
      <c r="E191" s="206" t="s">
        <v>297</v>
      </c>
      <c r="F191" s="207" t="s">
        <v>298</v>
      </c>
      <c r="G191" s="208" t="s">
        <v>136</v>
      </c>
      <c r="H191" s="209">
        <v>10.664999999999999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42</v>
      </c>
      <c r="O191" s="84"/>
      <c r="P191" s="215">
        <f>O191*H191</f>
        <v>0</v>
      </c>
      <c r="Q191" s="215">
        <v>0.0073499999999999998</v>
      </c>
      <c r="R191" s="215">
        <f>Q191*H191</f>
        <v>0.078387749999999992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137</v>
      </c>
      <c r="AT191" s="217" t="s">
        <v>133</v>
      </c>
      <c r="AU191" s="217" t="s">
        <v>81</v>
      </c>
      <c r="AY191" s="17" t="s">
        <v>131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79</v>
      </c>
      <c r="BK191" s="218">
        <f>ROUND(I191*H191,2)</f>
        <v>0</v>
      </c>
      <c r="BL191" s="17" t="s">
        <v>137</v>
      </c>
      <c r="BM191" s="217" t="s">
        <v>299</v>
      </c>
    </row>
    <row r="192" s="2" customFormat="1">
      <c r="A192" s="38"/>
      <c r="B192" s="39"/>
      <c r="C192" s="40"/>
      <c r="D192" s="219" t="s">
        <v>139</v>
      </c>
      <c r="E192" s="40"/>
      <c r="F192" s="220" t="s">
        <v>300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81</v>
      </c>
    </row>
    <row r="193" s="14" customFormat="1">
      <c r="A193" s="14"/>
      <c r="B193" s="235"/>
      <c r="C193" s="236"/>
      <c r="D193" s="226" t="s">
        <v>141</v>
      </c>
      <c r="E193" s="237" t="s">
        <v>19</v>
      </c>
      <c r="F193" s="238" t="s">
        <v>301</v>
      </c>
      <c r="G193" s="236"/>
      <c r="H193" s="239">
        <v>0.878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141</v>
      </c>
      <c r="AU193" s="245" t="s">
        <v>81</v>
      </c>
      <c r="AV193" s="14" t="s">
        <v>81</v>
      </c>
      <c r="AW193" s="14" t="s">
        <v>33</v>
      </c>
      <c r="AX193" s="14" t="s">
        <v>71</v>
      </c>
      <c r="AY193" s="245" t="s">
        <v>131</v>
      </c>
    </row>
    <row r="194" s="14" customFormat="1">
      <c r="A194" s="14"/>
      <c r="B194" s="235"/>
      <c r="C194" s="236"/>
      <c r="D194" s="226" t="s">
        <v>141</v>
      </c>
      <c r="E194" s="237" t="s">
        <v>19</v>
      </c>
      <c r="F194" s="238" t="s">
        <v>302</v>
      </c>
      <c r="G194" s="236"/>
      <c r="H194" s="239">
        <v>1.7330000000000001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141</v>
      </c>
      <c r="AU194" s="245" t="s">
        <v>81</v>
      </c>
      <c r="AV194" s="14" t="s">
        <v>81</v>
      </c>
      <c r="AW194" s="14" t="s">
        <v>33</v>
      </c>
      <c r="AX194" s="14" t="s">
        <v>71</v>
      </c>
      <c r="AY194" s="245" t="s">
        <v>131</v>
      </c>
    </row>
    <row r="195" s="14" customFormat="1">
      <c r="A195" s="14"/>
      <c r="B195" s="235"/>
      <c r="C195" s="236"/>
      <c r="D195" s="226" t="s">
        <v>141</v>
      </c>
      <c r="E195" s="237" t="s">
        <v>19</v>
      </c>
      <c r="F195" s="238" t="s">
        <v>303</v>
      </c>
      <c r="G195" s="236"/>
      <c r="H195" s="239">
        <v>8.0540000000000003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141</v>
      </c>
      <c r="AU195" s="245" t="s">
        <v>81</v>
      </c>
      <c r="AV195" s="14" t="s">
        <v>81</v>
      </c>
      <c r="AW195" s="14" t="s">
        <v>33</v>
      </c>
      <c r="AX195" s="14" t="s">
        <v>71</v>
      </c>
      <c r="AY195" s="245" t="s">
        <v>131</v>
      </c>
    </row>
    <row r="196" s="15" customFormat="1">
      <c r="A196" s="15"/>
      <c r="B196" s="246"/>
      <c r="C196" s="247"/>
      <c r="D196" s="226" t="s">
        <v>141</v>
      </c>
      <c r="E196" s="248" t="s">
        <v>19</v>
      </c>
      <c r="F196" s="249" t="s">
        <v>220</v>
      </c>
      <c r="G196" s="247"/>
      <c r="H196" s="250">
        <v>10.664999999999999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141</v>
      </c>
      <c r="AU196" s="256" t="s">
        <v>81</v>
      </c>
      <c r="AV196" s="15" t="s">
        <v>137</v>
      </c>
      <c r="AW196" s="15" t="s">
        <v>33</v>
      </c>
      <c r="AX196" s="15" t="s">
        <v>79</v>
      </c>
      <c r="AY196" s="256" t="s">
        <v>131</v>
      </c>
    </row>
    <row r="197" s="2" customFormat="1" ht="24.15" customHeight="1">
      <c r="A197" s="38"/>
      <c r="B197" s="39"/>
      <c r="C197" s="205" t="s">
        <v>304</v>
      </c>
      <c r="D197" s="205" t="s">
        <v>133</v>
      </c>
      <c r="E197" s="206" t="s">
        <v>305</v>
      </c>
      <c r="F197" s="207" t="s">
        <v>306</v>
      </c>
      <c r="G197" s="208" t="s">
        <v>136</v>
      </c>
      <c r="H197" s="209">
        <v>10.664999999999999</v>
      </c>
      <c r="I197" s="210"/>
      <c r="J197" s="211">
        <f>ROUND(I197*H197,2)</f>
        <v>0</v>
      </c>
      <c r="K197" s="212"/>
      <c r="L197" s="44"/>
      <c r="M197" s="213" t="s">
        <v>19</v>
      </c>
      <c r="N197" s="214" t="s">
        <v>42</v>
      </c>
      <c r="O197" s="84"/>
      <c r="P197" s="215">
        <f>O197*H197</f>
        <v>0</v>
      </c>
      <c r="Q197" s="215">
        <v>0.00025999999999999998</v>
      </c>
      <c r="R197" s="215">
        <f>Q197*H197</f>
        <v>0.0027728999999999996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137</v>
      </c>
      <c r="AT197" s="217" t="s">
        <v>133</v>
      </c>
      <c r="AU197" s="217" t="s">
        <v>81</v>
      </c>
      <c r="AY197" s="17" t="s">
        <v>131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79</v>
      </c>
      <c r="BK197" s="218">
        <f>ROUND(I197*H197,2)</f>
        <v>0</v>
      </c>
      <c r="BL197" s="17" t="s">
        <v>137</v>
      </c>
      <c r="BM197" s="217" t="s">
        <v>307</v>
      </c>
    </row>
    <row r="198" s="2" customFormat="1">
      <c r="A198" s="38"/>
      <c r="B198" s="39"/>
      <c r="C198" s="40"/>
      <c r="D198" s="219" t="s">
        <v>139</v>
      </c>
      <c r="E198" s="40"/>
      <c r="F198" s="220" t="s">
        <v>308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139</v>
      </c>
      <c r="AU198" s="17" t="s">
        <v>81</v>
      </c>
    </row>
    <row r="199" s="2" customFormat="1" ht="24.15" customHeight="1">
      <c r="A199" s="38"/>
      <c r="B199" s="39"/>
      <c r="C199" s="205" t="s">
        <v>309</v>
      </c>
      <c r="D199" s="205" t="s">
        <v>133</v>
      </c>
      <c r="E199" s="206" t="s">
        <v>310</v>
      </c>
      <c r="F199" s="207" t="s">
        <v>311</v>
      </c>
      <c r="G199" s="208" t="s">
        <v>136</v>
      </c>
      <c r="H199" s="209">
        <v>2.6110000000000002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42</v>
      </c>
      <c r="O199" s="84"/>
      <c r="P199" s="215">
        <f>O199*H199</f>
        <v>0</v>
      </c>
      <c r="Q199" s="215">
        <v>0.040629999999999999</v>
      </c>
      <c r="R199" s="215">
        <f>Q199*H199</f>
        <v>0.10608493000000001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137</v>
      </c>
      <c r="AT199" s="217" t="s">
        <v>133</v>
      </c>
      <c r="AU199" s="217" t="s">
        <v>81</v>
      </c>
      <c r="AY199" s="17" t="s">
        <v>131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79</v>
      </c>
      <c r="BK199" s="218">
        <f>ROUND(I199*H199,2)</f>
        <v>0</v>
      </c>
      <c r="BL199" s="17" t="s">
        <v>137</v>
      </c>
      <c r="BM199" s="217" t="s">
        <v>312</v>
      </c>
    </row>
    <row r="200" s="2" customFormat="1">
      <c r="A200" s="38"/>
      <c r="B200" s="39"/>
      <c r="C200" s="40"/>
      <c r="D200" s="219" t="s">
        <v>139</v>
      </c>
      <c r="E200" s="40"/>
      <c r="F200" s="220" t="s">
        <v>313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81</v>
      </c>
    </row>
    <row r="201" s="14" customFormat="1">
      <c r="A201" s="14"/>
      <c r="B201" s="235"/>
      <c r="C201" s="236"/>
      <c r="D201" s="226" t="s">
        <v>141</v>
      </c>
      <c r="E201" s="237" t="s">
        <v>19</v>
      </c>
      <c r="F201" s="238" t="s">
        <v>301</v>
      </c>
      <c r="G201" s="236"/>
      <c r="H201" s="239">
        <v>0.878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141</v>
      </c>
      <c r="AU201" s="245" t="s">
        <v>81</v>
      </c>
      <c r="AV201" s="14" t="s">
        <v>81</v>
      </c>
      <c r="AW201" s="14" t="s">
        <v>33</v>
      </c>
      <c r="AX201" s="14" t="s">
        <v>71</v>
      </c>
      <c r="AY201" s="245" t="s">
        <v>131</v>
      </c>
    </row>
    <row r="202" s="14" customFormat="1">
      <c r="A202" s="14"/>
      <c r="B202" s="235"/>
      <c r="C202" s="236"/>
      <c r="D202" s="226" t="s">
        <v>141</v>
      </c>
      <c r="E202" s="237" t="s">
        <v>19</v>
      </c>
      <c r="F202" s="238" t="s">
        <v>302</v>
      </c>
      <c r="G202" s="236"/>
      <c r="H202" s="239">
        <v>1.7330000000000001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141</v>
      </c>
      <c r="AU202" s="245" t="s">
        <v>81</v>
      </c>
      <c r="AV202" s="14" t="s">
        <v>81</v>
      </c>
      <c r="AW202" s="14" t="s">
        <v>33</v>
      </c>
      <c r="AX202" s="14" t="s">
        <v>71</v>
      </c>
      <c r="AY202" s="245" t="s">
        <v>131</v>
      </c>
    </row>
    <row r="203" s="15" customFormat="1">
      <c r="A203" s="15"/>
      <c r="B203" s="246"/>
      <c r="C203" s="247"/>
      <c r="D203" s="226" t="s">
        <v>141</v>
      </c>
      <c r="E203" s="248" t="s">
        <v>19</v>
      </c>
      <c r="F203" s="249" t="s">
        <v>220</v>
      </c>
      <c r="G203" s="247"/>
      <c r="H203" s="250">
        <v>2.6110000000000002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141</v>
      </c>
      <c r="AU203" s="256" t="s">
        <v>81</v>
      </c>
      <c r="AV203" s="15" t="s">
        <v>137</v>
      </c>
      <c r="AW203" s="15" t="s">
        <v>33</v>
      </c>
      <c r="AX203" s="15" t="s">
        <v>79</v>
      </c>
      <c r="AY203" s="256" t="s">
        <v>131</v>
      </c>
    </row>
    <row r="204" s="2" customFormat="1" ht="44.25" customHeight="1">
      <c r="A204" s="38"/>
      <c r="B204" s="39"/>
      <c r="C204" s="205" t="s">
        <v>314</v>
      </c>
      <c r="D204" s="205" t="s">
        <v>133</v>
      </c>
      <c r="E204" s="206" t="s">
        <v>315</v>
      </c>
      <c r="F204" s="207" t="s">
        <v>316</v>
      </c>
      <c r="G204" s="208" t="s">
        <v>136</v>
      </c>
      <c r="H204" s="209">
        <v>80.540000000000006</v>
      </c>
      <c r="I204" s="210"/>
      <c r="J204" s="211">
        <f>ROUND(I204*H204,2)</f>
        <v>0</v>
      </c>
      <c r="K204" s="212"/>
      <c r="L204" s="44"/>
      <c r="M204" s="213" t="s">
        <v>19</v>
      </c>
      <c r="N204" s="214" t="s">
        <v>42</v>
      </c>
      <c r="O204" s="84"/>
      <c r="P204" s="215">
        <f>O204*H204</f>
        <v>0</v>
      </c>
      <c r="Q204" s="215">
        <v>0.0057000000000000002</v>
      </c>
      <c r="R204" s="215">
        <f>Q204*H204</f>
        <v>0.45907800000000004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137</v>
      </c>
      <c r="AT204" s="217" t="s">
        <v>133</v>
      </c>
      <c r="AU204" s="217" t="s">
        <v>81</v>
      </c>
      <c r="AY204" s="17" t="s">
        <v>131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79</v>
      </c>
      <c r="BK204" s="218">
        <f>ROUND(I204*H204,2)</f>
        <v>0</v>
      </c>
      <c r="BL204" s="17" t="s">
        <v>137</v>
      </c>
      <c r="BM204" s="217" t="s">
        <v>317</v>
      </c>
    </row>
    <row r="205" s="2" customFormat="1">
      <c r="A205" s="38"/>
      <c r="B205" s="39"/>
      <c r="C205" s="40"/>
      <c r="D205" s="219" t="s">
        <v>139</v>
      </c>
      <c r="E205" s="40"/>
      <c r="F205" s="220" t="s">
        <v>318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139</v>
      </c>
      <c r="AU205" s="17" t="s">
        <v>81</v>
      </c>
    </row>
    <row r="206" s="13" customFormat="1">
      <c r="A206" s="13"/>
      <c r="B206" s="224"/>
      <c r="C206" s="225"/>
      <c r="D206" s="226" t="s">
        <v>141</v>
      </c>
      <c r="E206" s="227" t="s">
        <v>19</v>
      </c>
      <c r="F206" s="228" t="s">
        <v>319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141</v>
      </c>
      <c r="AU206" s="234" t="s">
        <v>81</v>
      </c>
      <c r="AV206" s="13" t="s">
        <v>79</v>
      </c>
      <c r="AW206" s="13" t="s">
        <v>33</v>
      </c>
      <c r="AX206" s="13" t="s">
        <v>71</v>
      </c>
      <c r="AY206" s="234" t="s">
        <v>131</v>
      </c>
    </row>
    <row r="207" s="14" customFormat="1">
      <c r="A207" s="14"/>
      <c r="B207" s="235"/>
      <c r="C207" s="236"/>
      <c r="D207" s="226" t="s">
        <v>141</v>
      </c>
      <c r="E207" s="237" t="s">
        <v>19</v>
      </c>
      <c r="F207" s="238" t="s">
        <v>320</v>
      </c>
      <c r="G207" s="236"/>
      <c r="H207" s="239">
        <v>80.540000000000006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141</v>
      </c>
      <c r="AU207" s="245" t="s">
        <v>81</v>
      </c>
      <c r="AV207" s="14" t="s">
        <v>81</v>
      </c>
      <c r="AW207" s="14" t="s">
        <v>33</v>
      </c>
      <c r="AX207" s="14" t="s">
        <v>79</v>
      </c>
      <c r="AY207" s="245" t="s">
        <v>131</v>
      </c>
    </row>
    <row r="208" s="2" customFormat="1" ht="33" customHeight="1">
      <c r="A208" s="38"/>
      <c r="B208" s="39"/>
      <c r="C208" s="205" t="s">
        <v>321</v>
      </c>
      <c r="D208" s="205" t="s">
        <v>133</v>
      </c>
      <c r="E208" s="206" t="s">
        <v>322</v>
      </c>
      <c r="F208" s="207" t="s">
        <v>323</v>
      </c>
      <c r="G208" s="208" t="s">
        <v>136</v>
      </c>
      <c r="H208" s="209">
        <v>69.584999999999994</v>
      </c>
      <c r="I208" s="210"/>
      <c r="J208" s="211">
        <f>ROUND(I208*H208,2)</f>
        <v>0</v>
      </c>
      <c r="K208" s="212"/>
      <c r="L208" s="44"/>
      <c r="M208" s="213" t="s">
        <v>19</v>
      </c>
      <c r="N208" s="214" t="s">
        <v>42</v>
      </c>
      <c r="O208" s="84"/>
      <c r="P208" s="215">
        <f>O208*H208</f>
        <v>0</v>
      </c>
      <c r="Q208" s="215">
        <v>0.0073499999999999998</v>
      </c>
      <c r="R208" s="215">
        <f>Q208*H208</f>
        <v>0.51144974999999993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137</v>
      </c>
      <c r="AT208" s="217" t="s">
        <v>133</v>
      </c>
      <c r="AU208" s="217" t="s">
        <v>81</v>
      </c>
      <c r="AY208" s="17" t="s">
        <v>131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79</v>
      </c>
      <c r="BK208" s="218">
        <f>ROUND(I208*H208,2)</f>
        <v>0</v>
      </c>
      <c r="BL208" s="17" t="s">
        <v>137</v>
      </c>
      <c r="BM208" s="217" t="s">
        <v>324</v>
      </c>
    </row>
    <row r="209" s="2" customFormat="1">
      <c r="A209" s="38"/>
      <c r="B209" s="39"/>
      <c r="C209" s="40"/>
      <c r="D209" s="219" t="s">
        <v>139</v>
      </c>
      <c r="E209" s="40"/>
      <c r="F209" s="220" t="s">
        <v>325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139</v>
      </c>
      <c r="AU209" s="17" t="s">
        <v>81</v>
      </c>
    </row>
    <row r="210" s="14" customFormat="1">
      <c r="A210" s="14"/>
      <c r="B210" s="235"/>
      <c r="C210" s="236"/>
      <c r="D210" s="226" t="s">
        <v>141</v>
      </c>
      <c r="E210" s="237" t="s">
        <v>19</v>
      </c>
      <c r="F210" s="238" t="s">
        <v>326</v>
      </c>
      <c r="G210" s="236"/>
      <c r="H210" s="239">
        <v>1.8680000000000001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141</v>
      </c>
      <c r="AU210" s="245" t="s">
        <v>81</v>
      </c>
      <c r="AV210" s="14" t="s">
        <v>81</v>
      </c>
      <c r="AW210" s="14" t="s">
        <v>33</v>
      </c>
      <c r="AX210" s="14" t="s">
        <v>71</v>
      </c>
      <c r="AY210" s="245" t="s">
        <v>131</v>
      </c>
    </row>
    <row r="211" s="14" customFormat="1">
      <c r="A211" s="14"/>
      <c r="B211" s="235"/>
      <c r="C211" s="236"/>
      <c r="D211" s="226" t="s">
        <v>141</v>
      </c>
      <c r="E211" s="237" t="s">
        <v>19</v>
      </c>
      <c r="F211" s="238" t="s">
        <v>327</v>
      </c>
      <c r="G211" s="236"/>
      <c r="H211" s="239">
        <v>3.5179999999999998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141</v>
      </c>
      <c r="AU211" s="245" t="s">
        <v>81</v>
      </c>
      <c r="AV211" s="14" t="s">
        <v>81</v>
      </c>
      <c r="AW211" s="14" t="s">
        <v>33</v>
      </c>
      <c r="AX211" s="14" t="s">
        <v>71</v>
      </c>
      <c r="AY211" s="245" t="s">
        <v>131</v>
      </c>
    </row>
    <row r="212" s="14" customFormat="1">
      <c r="A212" s="14"/>
      <c r="B212" s="235"/>
      <c r="C212" s="236"/>
      <c r="D212" s="226" t="s">
        <v>141</v>
      </c>
      <c r="E212" s="237" t="s">
        <v>19</v>
      </c>
      <c r="F212" s="238" t="s">
        <v>328</v>
      </c>
      <c r="G212" s="236"/>
      <c r="H212" s="239">
        <v>38.645000000000003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141</v>
      </c>
      <c r="AU212" s="245" t="s">
        <v>81</v>
      </c>
      <c r="AV212" s="14" t="s">
        <v>81</v>
      </c>
      <c r="AW212" s="14" t="s">
        <v>33</v>
      </c>
      <c r="AX212" s="14" t="s">
        <v>71</v>
      </c>
      <c r="AY212" s="245" t="s">
        <v>131</v>
      </c>
    </row>
    <row r="213" s="14" customFormat="1">
      <c r="A213" s="14"/>
      <c r="B213" s="235"/>
      <c r="C213" s="236"/>
      <c r="D213" s="226" t="s">
        <v>141</v>
      </c>
      <c r="E213" s="237" t="s">
        <v>19</v>
      </c>
      <c r="F213" s="238" t="s">
        <v>194</v>
      </c>
      <c r="G213" s="236"/>
      <c r="H213" s="239">
        <v>10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141</v>
      </c>
      <c r="AU213" s="245" t="s">
        <v>81</v>
      </c>
      <c r="AV213" s="14" t="s">
        <v>81</v>
      </c>
      <c r="AW213" s="14" t="s">
        <v>33</v>
      </c>
      <c r="AX213" s="14" t="s">
        <v>71</v>
      </c>
      <c r="AY213" s="245" t="s">
        <v>131</v>
      </c>
    </row>
    <row r="214" s="14" customFormat="1">
      <c r="A214" s="14"/>
      <c r="B214" s="235"/>
      <c r="C214" s="236"/>
      <c r="D214" s="226" t="s">
        <v>141</v>
      </c>
      <c r="E214" s="237" t="s">
        <v>19</v>
      </c>
      <c r="F214" s="238" t="s">
        <v>329</v>
      </c>
      <c r="G214" s="236"/>
      <c r="H214" s="239">
        <v>15.554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141</v>
      </c>
      <c r="AU214" s="245" t="s">
        <v>81</v>
      </c>
      <c r="AV214" s="14" t="s">
        <v>81</v>
      </c>
      <c r="AW214" s="14" t="s">
        <v>33</v>
      </c>
      <c r="AX214" s="14" t="s">
        <v>71</v>
      </c>
      <c r="AY214" s="245" t="s">
        <v>131</v>
      </c>
    </row>
    <row r="215" s="15" customFormat="1">
      <c r="A215" s="15"/>
      <c r="B215" s="246"/>
      <c r="C215" s="247"/>
      <c r="D215" s="226" t="s">
        <v>141</v>
      </c>
      <c r="E215" s="248" t="s">
        <v>19</v>
      </c>
      <c r="F215" s="249" t="s">
        <v>220</v>
      </c>
      <c r="G215" s="247"/>
      <c r="H215" s="250">
        <v>69.584999999999994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141</v>
      </c>
      <c r="AU215" s="256" t="s">
        <v>81</v>
      </c>
      <c r="AV215" s="15" t="s">
        <v>137</v>
      </c>
      <c r="AW215" s="15" t="s">
        <v>33</v>
      </c>
      <c r="AX215" s="15" t="s">
        <v>79</v>
      </c>
      <c r="AY215" s="256" t="s">
        <v>131</v>
      </c>
    </row>
    <row r="216" s="2" customFormat="1" ht="24.15" customHeight="1">
      <c r="A216" s="38"/>
      <c r="B216" s="39"/>
      <c r="C216" s="205" t="s">
        <v>330</v>
      </c>
      <c r="D216" s="205" t="s">
        <v>133</v>
      </c>
      <c r="E216" s="206" t="s">
        <v>331</v>
      </c>
      <c r="F216" s="207" t="s">
        <v>332</v>
      </c>
      <c r="G216" s="208" t="s">
        <v>136</v>
      </c>
      <c r="H216" s="209">
        <v>69.584999999999994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42</v>
      </c>
      <c r="O216" s="84"/>
      <c r="P216" s="215">
        <f>O216*H216</f>
        <v>0</v>
      </c>
      <c r="Q216" s="215">
        <v>0.00025999999999999998</v>
      </c>
      <c r="R216" s="215">
        <f>Q216*H216</f>
        <v>0.018092099999999996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137</v>
      </c>
      <c r="AT216" s="217" t="s">
        <v>133</v>
      </c>
      <c r="AU216" s="217" t="s">
        <v>81</v>
      </c>
      <c r="AY216" s="17" t="s">
        <v>131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79</v>
      </c>
      <c r="BK216" s="218">
        <f>ROUND(I216*H216,2)</f>
        <v>0</v>
      </c>
      <c r="BL216" s="17" t="s">
        <v>137</v>
      </c>
      <c r="BM216" s="217" t="s">
        <v>333</v>
      </c>
    </row>
    <row r="217" s="2" customFormat="1">
      <c r="A217" s="38"/>
      <c r="B217" s="39"/>
      <c r="C217" s="40"/>
      <c r="D217" s="219" t="s">
        <v>139</v>
      </c>
      <c r="E217" s="40"/>
      <c r="F217" s="220" t="s">
        <v>334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139</v>
      </c>
      <c r="AU217" s="17" t="s">
        <v>81</v>
      </c>
    </row>
    <row r="218" s="2" customFormat="1" ht="37.8" customHeight="1">
      <c r="A218" s="38"/>
      <c r="B218" s="39"/>
      <c r="C218" s="205" t="s">
        <v>335</v>
      </c>
      <c r="D218" s="205" t="s">
        <v>133</v>
      </c>
      <c r="E218" s="206" t="s">
        <v>336</v>
      </c>
      <c r="F218" s="207" t="s">
        <v>337</v>
      </c>
      <c r="G218" s="208" t="s">
        <v>136</v>
      </c>
      <c r="H218" s="209">
        <v>22.585000000000001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42</v>
      </c>
      <c r="O218" s="84"/>
      <c r="P218" s="215">
        <f>O218*H218</f>
        <v>0</v>
      </c>
      <c r="Q218" s="215">
        <v>0.0043800000000000002</v>
      </c>
      <c r="R218" s="215">
        <f>Q218*H218</f>
        <v>0.098922300000000005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137</v>
      </c>
      <c r="AT218" s="217" t="s">
        <v>133</v>
      </c>
      <c r="AU218" s="217" t="s">
        <v>81</v>
      </c>
      <c r="AY218" s="17" t="s">
        <v>131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79</v>
      </c>
      <c r="BK218" s="218">
        <f>ROUND(I218*H218,2)</f>
        <v>0</v>
      </c>
      <c r="BL218" s="17" t="s">
        <v>137</v>
      </c>
      <c r="BM218" s="217" t="s">
        <v>338</v>
      </c>
    </row>
    <row r="219" s="2" customFormat="1">
      <c r="A219" s="38"/>
      <c r="B219" s="39"/>
      <c r="C219" s="40"/>
      <c r="D219" s="219" t="s">
        <v>139</v>
      </c>
      <c r="E219" s="40"/>
      <c r="F219" s="220" t="s">
        <v>339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139</v>
      </c>
      <c r="AU219" s="17" t="s">
        <v>81</v>
      </c>
    </row>
    <row r="220" s="13" customFormat="1">
      <c r="A220" s="13"/>
      <c r="B220" s="224"/>
      <c r="C220" s="225"/>
      <c r="D220" s="226" t="s">
        <v>141</v>
      </c>
      <c r="E220" s="227" t="s">
        <v>19</v>
      </c>
      <c r="F220" s="228" t="s">
        <v>340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141</v>
      </c>
      <c r="AU220" s="234" t="s">
        <v>81</v>
      </c>
      <c r="AV220" s="13" t="s">
        <v>79</v>
      </c>
      <c r="AW220" s="13" t="s">
        <v>33</v>
      </c>
      <c r="AX220" s="13" t="s">
        <v>71</v>
      </c>
      <c r="AY220" s="234" t="s">
        <v>131</v>
      </c>
    </row>
    <row r="221" s="14" customFormat="1">
      <c r="A221" s="14"/>
      <c r="B221" s="235"/>
      <c r="C221" s="236"/>
      <c r="D221" s="226" t="s">
        <v>141</v>
      </c>
      <c r="E221" s="237" t="s">
        <v>19</v>
      </c>
      <c r="F221" s="238" t="s">
        <v>341</v>
      </c>
      <c r="G221" s="236"/>
      <c r="H221" s="239">
        <v>22.585000000000001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141</v>
      </c>
      <c r="AU221" s="245" t="s">
        <v>81</v>
      </c>
      <c r="AV221" s="14" t="s">
        <v>81</v>
      </c>
      <c r="AW221" s="14" t="s">
        <v>33</v>
      </c>
      <c r="AX221" s="14" t="s">
        <v>79</v>
      </c>
      <c r="AY221" s="245" t="s">
        <v>131</v>
      </c>
    </row>
    <row r="222" s="2" customFormat="1" ht="24.15" customHeight="1">
      <c r="A222" s="38"/>
      <c r="B222" s="39"/>
      <c r="C222" s="205" t="s">
        <v>342</v>
      </c>
      <c r="D222" s="205" t="s">
        <v>133</v>
      </c>
      <c r="E222" s="206" t="s">
        <v>343</v>
      </c>
      <c r="F222" s="207" t="s">
        <v>344</v>
      </c>
      <c r="G222" s="208" t="s">
        <v>136</v>
      </c>
      <c r="H222" s="209">
        <v>22.585000000000001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42</v>
      </c>
      <c r="O222" s="84"/>
      <c r="P222" s="215">
        <f>O222*H222</f>
        <v>0</v>
      </c>
      <c r="Q222" s="215">
        <v>0.0040000000000000001</v>
      </c>
      <c r="R222" s="215">
        <f>Q222*H222</f>
        <v>0.090340000000000004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137</v>
      </c>
      <c r="AT222" s="217" t="s">
        <v>133</v>
      </c>
      <c r="AU222" s="217" t="s">
        <v>81</v>
      </c>
      <c r="AY222" s="17" t="s">
        <v>131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79</v>
      </c>
      <c r="BK222" s="218">
        <f>ROUND(I222*H222,2)</f>
        <v>0</v>
      </c>
      <c r="BL222" s="17" t="s">
        <v>137</v>
      </c>
      <c r="BM222" s="217" t="s">
        <v>345</v>
      </c>
    </row>
    <row r="223" s="2" customFormat="1">
      <c r="A223" s="38"/>
      <c r="B223" s="39"/>
      <c r="C223" s="40"/>
      <c r="D223" s="219" t="s">
        <v>139</v>
      </c>
      <c r="E223" s="40"/>
      <c r="F223" s="220" t="s">
        <v>346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139</v>
      </c>
      <c r="AU223" s="17" t="s">
        <v>81</v>
      </c>
    </row>
    <row r="224" s="2" customFormat="1" ht="24.15" customHeight="1">
      <c r="A224" s="38"/>
      <c r="B224" s="39"/>
      <c r="C224" s="205" t="s">
        <v>347</v>
      </c>
      <c r="D224" s="205" t="s">
        <v>133</v>
      </c>
      <c r="E224" s="206" t="s">
        <v>348</v>
      </c>
      <c r="F224" s="207" t="s">
        <v>349</v>
      </c>
      <c r="G224" s="208" t="s">
        <v>136</v>
      </c>
      <c r="H224" s="209">
        <v>5.3860000000000001</v>
      </c>
      <c r="I224" s="210"/>
      <c r="J224" s="211">
        <f>ROUND(I224*H224,2)</f>
        <v>0</v>
      </c>
      <c r="K224" s="212"/>
      <c r="L224" s="44"/>
      <c r="M224" s="213" t="s">
        <v>19</v>
      </c>
      <c r="N224" s="214" t="s">
        <v>42</v>
      </c>
      <c r="O224" s="84"/>
      <c r="P224" s="215">
        <f>O224*H224</f>
        <v>0</v>
      </c>
      <c r="Q224" s="215">
        <v>0.041529999999999997</v>
      </c>
      <c r="R224" s="215">
        <f>Q224*H224</f>
        <v>0.22368057999999999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137</v>
      </c>
      <c r="AT224" s="217" t="s">
        <v>133</v>
      </c>
      <c r="AU224" s="217" t="s">
        <v>81</v>
      </c>
      <c r="AY224" s="17" t="s">
        <v>131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79</v>
      </c>
      <c r="BK224" s="218">
        <f>ROUND(I224*H224,2)</f>
        <v>0</v>
      </c>
      <c r="BL224" s="17" t="s">
        <v>137</v>
      </c>
      <c r="BM224" s="217" t="s">
        <v>350</v>
      </c>
    </row>
    <row r="225" s="2" customFormat="1">
      <c r="A225" s="38"/>
      <c r="B225" s="39"/>
      <c r="C225" s="40"/>
      <c r="D225" s="219" t="s">
        <v>139</v>
      </c>
      <c r="E225" s="40"/>
      <c r="F225" s="220" t="s">
        <v>351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139</v>
      </c>
      <c r="AU225" s="17" t="s">
        <v>81</v>
      </c>
    </row>
    <row r="226" s="13" customFormat="1">
      <c r="A226" s="13"/>
      <c r="B226" s="224"/>
      <c r="C226" s="225"/>
      <c r="D226" s="226" t="s">
        <v>141</v>
      </c>
      <c r="E226" s="227" t="s">
        <v>19</v>
      </c>
      <c r="F226" s="228" t="s">
        <v>352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141</v>
      </c>
      <c r="AU226" s="234" t="s">
        <v>81</v>
      </c>
      <c r="AV226" s="13" t="s">
        <v>79</v>
      </c>
      <c r="AW226" s="13" t="s">
        <v>33</v>
      </c>
      <c r="AX226" s="13" t="s">
        <v>71</v>
      </c>
      <c r="AY226" s="234" t="s">
        <v>131</v>
      </c>
    </row>
    <row r="227" s="14" customFormat="1">
      <c r="A227" s="14"/>
      <c r="B227" s="235"/>
      <c r="C227" s="236"/>
      <c r="D227" s="226" t="s">
        <v>141</v>
      </c>
      <c r="E227" s="237" t="s">
        <v>19</v>
      </c>
      <c r="F227" s="238" t="s">
        <v>326</v>
      </c>
      <c r="G227" s="236"/>
      <c r="H227" s="239">
        <v>1.8680000000000001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141</v>
      </c>
      <c r="AU227" s="245" t="s">
        <v>81</v>
      </c>
      <c r="AV227" s="14" t="s">
        <v>81</v>
      </c>
      <c r="AW227" s="14" t="s">
        <v>33</v>
      </c>
      <c r="AX227" s="14" t="s">
        <v>71</v>
      </c>
      <c r="AY227" s="245" t="s">
        <v>131</v>
      </c>
    </row>
    <row r="228" s="14" customFormat="1">
      <c r="A228" s="14"/>
      <c r="B228" s="235"/>
      <c r="C228" s="236"/>
      <c r="D228" s="226" t="s">
        <v>141</v>
      </c>
      <c r="E228" s="237" t="s">
        <v>19</v>
      </c>
      <c r="F228" s="238" t="s">
        <v>327</v>
      </c>
      <c r="G228" s="236"/>
      <c r="H228" s="239">
        <v>3.5179999999999998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141</v>
      </c>
      <c r="AU228" s="245" t="s">
        <v>81</v>
      </c>
      <c r="AV228" s="14" t="s">
        <v>81</v>
      </c>
      <c r="AW228" s="14" t="s">
        <v>33</v>
      </c>
      <c r="AX228" s="14" t="s">
        <v>71</v>
      </c>
      <c r="AY228" s="245" t="s">
        <v>131</v>
      </c>
    </row>
    <row r="229" s="15" customFormat="1">
      <c r="A229" s="15"/>
      <c r="B229" s="246"/>
      <c r="C229" s="247"/>
      <c r="D229" s="226" t="s">
        <v>141</v>
      </c>
      <c r="E229" s="248" t="s">
        <v>19</v>
      </c>
      <c r="F229" s="249" t="s">
        <v>220</v>
      </c>
      <c r="G229" s="247"/>
      <c r="H229" s="250">
        <v>5.3860000000000001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141</v>
      </c>
      <c r="AU229" s="256" t="s">
        <v>81</v>
      </c>
      <c r="AV229" s="15" t="s">
        <v>137</v>
      </c>
      <c r="AW229" s="15" t="s">
        <v>33</v>
      </c>
      <c r="AX229" s="15" t="s">
        <v>79</v>
      </c>
      <c r="AY229" s="256" t="s">
        <v>131</v>
      </c>
    </row>
    <row r="230" s="2" customFormat="1" ht="44.25" customHeight="1">
      <c r="A230" s="38"/>
      <c r="B230" s="39"/>
      <c r="C230" s="205" t="s">
        <v>353</v>
      </c>
      <c r="D230" s="205" t="s">
        <v>133</v>
      </c>
      <c r="E230" s="206" t="s">
        <v>354</v>
      </c>
      <c r="F230" s="207" t="s">
        <v>355</v>
      </c>
      <c r="G230" s="208" t="s">
        <v>356</v>
      </c>
      <c r="H230" s="209">
        <v>10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42</v>
      </c>
      <c r="O230" s="84"/>
      <c r="P230" s="215">
        <f>O230*H230</f>
        <v>0</v>
      </c>
      <c r="Q230" s="215">
        <v>0.041500000000000002</v>
      </c>
      <c r="R230" s="215">
        <f>Q230*H230</f>
        <v>0.41500000000000004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137</v>
      </c>
      <c r="AT230" s="217" t="s">
        <v>133</v>
      </c>
      <c r="AU230" s="217" t="s">
        <v>81</v>
      </c>
      <c r="AY230" s="17" t="s">
        <v>131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79</v>
      </c>
      <c r="BK230" s="218">
        <f>ROUND(I230*H230,2)</f>
        <v>0</v>
      </c>
      <c r="BL230" s="17" t="s">
        <v>137</v>
      </c>
      <c r="BM230" s="217" t="s">
        <v>357</v>
      </c>
    </row>
    <row r="231" s="2" customFormat="1">
      <c r="A231" s="38"/>
      <c r="B231" s="39"/>
      <c r="C231" s="40"/>
      <c r="D231" s="219" t="s">
        <v>139</v>
      </c>
      <c r="E231" s="40"/>
      <c r="F231" s="220" t="s">
        <v>358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139</v>
      </c>
      <c r="AU231" s="17" t="s">
        <v>81</v>
      </c>
    </row>
    <row r="232" s="13" customFormat="1">
      <c r="A232" s="13"/>
      <c r="B232" s="224"/>
      <c r="C232" s="225"/>
      <c r="D232" s="226" t="s">
        <v>141</v>
      </c>
      <c r="E232" s="227" t="s">
        <v>19</v>
      </c>
      <c r="F232" s="228" t="s">
        <v>359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141</v>
      </c>
      <c r="AU232" s="234" t="s">
        <v>81</v>
      </c>
      <c r="AV232" s="13" t="s">
        <v>79</v>
      </c>
      <c r="AW232" s="13" t="s">
        <v>33</v>
      </c>
      <c r="AX232" s="13" t="s">
        <v>71</v>
      </c>
      <c r="AY232" s="234" t="s">
        <v>131</v>
      </c>
    </row>
    <row r="233" s="13" customFormat="1">
      <c r="A233" s="13"/>
      <c r="B233" s="224"/>
      <c r="C233" s="225"/>
      <c r="D233" s="226" t="s">
        <v>141</v>
      </c>
      <c r="E233" s="227" t="s">
        <v>19</v>
      </c>
      <c r="F233" s="228" t="s">
        <v>360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141</v>
      </c>
      <c r="AU233" s="234" t="s">
        <v>81</v>
      </c>
      <c r="AV233" s="13" t="s">
        <v>79</v>
      </c>
      <c r="AW233" s="13" t="s">
        <v>33</v>
      </c>
      <c r="AX233" s="13" t="s">
        <v>71</v>
      </c>
      <c r="AY233" s="234" t="s">
        <v>131</v>
      </c>
    </row>
    <row r="234" s="14" customFormat="1">
      <c r="A234" s="14"/>
      <c r="B234" s="235"/>
      <c r="C234" s="236"/>
      <c r="D234" s="226" t="s">
        <v>141</v>
      </c>
      <c r="E234" s="237" t="s">
        <v>19</v>
      </c>
      <c r="F234" s="238" t="s">
        <v>194</v>
      </c>
      <c r="G234" s="236"/>
      <c r="H234" s="239">
        <v>10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141</v>
      </c>
      <c r="AU234" s="245" t="s">
        <v>81</v>
      </c>
      <c r="AV234" s="14" t="s">
        <v>81</v>
      </c>
      <c r="AW234" s="14" t="s">
        <v>33</v>
      </c>
      <c r="AX234" s="14" t="s">
        <v>79</v>
      </c>
      <c r="AY234" s="245" t="s">
        <v>131</v>
      </c>
    </row>
    <row r="235" s="2" customFormat="1" ht="44.25" customHeight="1">
      <c r="A235" s="38"/>
      <c r="B235" s="39"/>
      <c r="C235" s="205" t="s">
        <v>361</v>
      </c>
      <c r="D235" s="205" t="s">
        <v>133</v>
      </c>
      <c r="E235" s="206" t="s">
        <v>362</v>
      </c>
      <c r="F235" s="207" t="s">
        <v>363</v>
      </c>
      <c r="G235" s="208" t="s">
        <v>356</v>
      </c>
      <c r="H235" s="209">
        <v>2</v>
      </c>
      <c r="I235" s="210"/>
      <c r="J235" s="211">
        <f>ROUND(I235*H235,2)</f>
        <v>0</v>
      </c>
      <c r="K235" s="212"/>
      <c r="L235" s="44"/>
      <c r="M235" s="213" t="s">
        <v>19</v>
      </c>
      <c r="N235" s="214" t="s">
        <v>42</v>
      </c>
      <c r="O235" s="84"/>
      <c r="P235" s="215">
        <f>O235*H235</f>
        <v>0</v>
      </c>
      <c r="Q235" s="215">
        <v>0.1575</v>
      </c>
      <c r="R235" s="215">
        <f>Q235*H235</f>
        <v>0.315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137</v>
      </c>
      <c r="AT235" s="217" t="s">
        <v>133</v>
      </c>
      <c r="AU235" s="217" t="s">
        <v>81</v>
      </c>
      <c r="AY235" s="17" t="s">
        <v>131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79</v>
      </c>
      <c r="BK235" s="218">
        <f>ROUND(I235*H235,2)</f>
        <v>0</v>
      </c>
      <c r="BL235" s="17" t="s">
        <v>137</v>
      </c>
      <c r="BM235" s="217" t="s">
        <v>364</v>
      </c>
    </row>
    <row r="236" s="2" customFormat="1">
      <c r="A236" s="38"/>
      <c r="B236" s="39"/>
      <c r="C236" s="40"/>
      <c r="D236" s="219" t="s">
        <v>139</v>
      </c>
      <c r="E236" s="40"/>
      <c r="F236" s="220" t="s">
        <v>365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81</v>
      </c>
    </row>
    <row r="237" s="13" customFormat="1">
      <c r="A237" s="13"/>
      <c r="B237" s="224"/>
      <c r="C237" s="225"/>
      <c r="D237" s="226" t="s">
        <v>141</v>
      </c>
      <c r="E237" s="227" t="s">
        <v>19</v>
      </c>
      <c r="F237" s="228" t="s">
        <v>366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141</v>
      </c>
      <c r="AU237" s="234" t="s">
        <v>81</v>
      </c>
      <c r="AV237" s="13" t="s">
        <v>79</v>
      </c>
      <c r="AW237" s="13" t="s">
        <v>33</v>
      </c>
      <c r="AX237" s="13" t="s">
        <v>71</v>
      </c>
      <c r="AY237" s="234" t="s">
        <v>131</v>
      </c>
    </row>
    <row r="238" s="14" customFormat="1">
      <c r="A238" s="14"/>
      <c r="B238" s="235"/>
      <c r="C238" s="236"/>
      <c r="D238" s="226" t="s">
        <v>141</v>
      </c>
      <c r="E238" s="237" t="s">
        <v>19</v>
      </c>
      <c r="F238" s="238" t="s">
        <v>81</v>
      </c>
      <c r="G238" s="236"/>
      <c r="H238" s="239">
        <v>2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141</v>
      </c>
      <c r="AU238" s="245" t="s">
        <v>81</v>
      </c>
      <c r="AV238" s="14" t="s">
        <v>81</v>
      </c>
      <c r="AW238" s="14" t="s">
        <v>33</v>
      </c>
      <c r="AX238" s="14" t="s">
        <v>79</v>
      </c>
      <c r="AY238" s="245" t="s">
        <v>131</v>
      </c>
    </row>
    <row r="239" s="2" customFormat="1" ht="44.25" customHeight="1">
      <c r="A239" s="38"/>
      <c r="B239" s="39"/>
      <c r="C239" s="205" t="s">
        <v>367</v>
      </c>
      <c r="D239" s="205" t="s">
        <v>133</v>
      </c>
      <c r="E239" s="206" t="s">
        <v>368</v>
      </c>
      <c r="F239" s="207" t="s">
        <v>369</v>
      </c>
      <c r="G239" s="208" t="s">
        <v>136</v>
      </c>
      <c r="H239" s="209">
        <v>155.541</v>
      </c>
      <c r="I239" s="210"/>
      <c r="J239" s="211">
        <f>ROUND(I239*H239,2)</f>
        <v>0</v>
      </c>
      <c r="K239" s="212"/>
      <c r="L239" s="44"/>
      <c r="M239" s="213" t="s">
        <v>19</v>
      </c>
      <c r="N239" s="214" t="s">
        <v>42</v>
      </c>
      <c r="O239" s="84"/>
      <c r="P239" s="215">
        <f>O239*H239</f>
        <v>0</v>
      </c>
      <c r="Q239" s="215">
        <v>0.0057000000000000002</v>
      </c>
      <c r="R239" s="215">
        <f>Q239*H239</f>
        <v>0.88658369999999997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137</v>
      </c>
      <c r="AT239" s="217" t="s">
        <v>133</v>
      </c>
      <c r="AU239" s="217" t="s">
        <v>81</v>
      </c>
      <c r="AY239" s="17" t="s">
        <v>131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79</v>
      </c>
      <c r="BK239" s="218">
        <f>ROUND(I239*H239,2)</f>
        <v>0</v>
      </c>
      <c r="BL239" s="17" t="s">
        <v>137</v>
      </c>
      <c r="BM239" s="217" t="s">
        <v>370</v>
      </c>
    </row>
    <row r="240" s="2" customFormat="1">
      <c r="A240" s="38"/>
      <c r="B240" s="39"/>
      <c r="C240" s="40"/>
      <c r="D240" s="219" t="s">
        <v>139</v>
      </c>
      <c r="E240" s="40"/>
      <c r="F240" s="220" t="s">
        <v>371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81</v>
      </c>
    </row>
    <row r="241" s="14" customFormat="1">
      <c r="A241" s="14"/>
      <c r="B241" s="235"/>
      <c r="C241" s="236"/>
      <c r="D241" s="226" t="s">
        <v>141</v>
      </c>
      <c r="E241" s="237" t="s">
        <v>19</v>
      </c>
      <c r="F241" s="238" t="s">
        <v>372</v>
      </c>
      <c r="G241" s="236"/>
      <c r="H241" s="239">
        <v>224.06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141</v>
      </c>
      <c r="AU241" s="245" t="s">
        <v>81</v>
      </c>
      <c r="AV241" s="14" t="s">
        <v>81</v>
      </c>
      <c r="AW241" s="14" t="s">
        <v>33</v>
      </c>
      <c r="AX241" s="14" t="s">
        <v>71</v>
      </c>
      <c r="AY241" s="245" t="s">
        <v>131</v>
      </c>
    </row>
    <row r="242" s="14" customFormat="1">
      <c r="A242" s="14"/>
      <c r="B242" s="235"/>
      <c r="C242" s="236"/>
      <c r="D242" s="226" t="s">
        <v>141</v>
      </c>
      <c r="E242" s="237" t="s">
        <v>19</v>
      </c>
      <c r="F242" s="238" t="s">
        <v>373</v>
      </c>
      <c r="G242" s="236"/>
      <c r="H242" s="239">
        <v>-16.02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141</v>
      </c>
      <c r="AU242" s="245" t="s">
        <v>81</v>
      </c>
      <c r="AV242" s="14" t="s">
        <v>81</v>
      </c>
      <c r="AW242" s="14" t="s">
        <v>33</v>
      </c>
      <c r="AX242" s="14" t="s">
        <v>71</v>
      </c>
      <c r="AY242" s="245" t="s">
        <v>131</v>
      </c>
    </row>
    <row r="243" s="14" customFormat="1">
      <c r="A243" s="14"/>
      <c r="B243" s="235"/>
      <c r="C243" s="236"/>
      <c r="D243" s="226" t="s">
        <v>141</v>
      </c>
      <c r="E243" s="237" t="s">
        <v>19</v>
      </c>
      <c r="F243" s="238" t="s">
        <v>374</v>
      </c>
      <c r="G243" s="236"/>
      <c r="H243" s="239">
        <v>-20.094000000000001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141</v>
      </c>
      <c r="AU243" s="245" t="s">
        <v>81</v>
      </c>
      <c r="AV243" s="14" t="s">
        <v>81</v>
      </c>
      <c r="AW243" s="14" t="s">
        <v>33</v>
      </c>
      <c r="AX243" s="14" t="s">
        <v>71</v>
      </c>
      <c r="AY243" s="245" t="s">
        <v>131</v>
      </c>
    </row>
    <row r="244" s="14" customFormat="1">
      <c r="A244" s="14"/>
      <c r="B244" s="235"/>
      <c r="C244" s="236"/>
      <c r="D244" s="226" t="s">
        <v>141</v>
      </c>
      <c r="E244" s="237" t="s">
        <v>19</v>
      </c>
      <c r="F244" s="238" t="s">
        <v>375</v>
      </c>
      <c r="G244" s="236"/>
      <c r="H244" s="239">
        <v>6.2400000000000002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141</v>
      </c>
      <c r="AU244" s="245" t="s">
        <v>81</v>
      </c>
      <c r="AV244" s="14" t="s">
        <v>81</v>
      </c>
      <c r="AW244" s="14" t="s">
        <v>33</v>
      </c>
      <c r="AX244" s="14" t="s">
        <v>71</v>
      </c>
      <c r="AY244" s="245" t="s">
        <v>131</v>
      </c>
    </row>
    <row r="245" s="14" customFormat="1">
      <c r="A245" s="14"/>
      <c r="B245" s="235"/>
      <c r="C245" s="236"/>
      <c r="D245" s="226" t="s">
        <v>141</v>
      </c>
      <c r="E245" s="237" t="s">
        <v>19</v>
      </c>
      <c r="F245" s="238" t="s">
        <v>376</v>
      </c>
      <c r="G245" s="236"/>
      <c r="H245" s="239">
        <v>-38.645000000000003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141</v>
      </c>
      <c r="AU245" s="245" t="s">
        <v>81</v>
      </c>
      <c r="AV245" s="14" t="s">
        <v>81</v>
      </c>
      <c r="AW245" s="14" t="s">
        <v>33</v>
      </c>
      <c r="AX245" s="14" t="s">
        <v>71</v>
      </c>
      <c r="AY245" s="245" t="s">
        <v>131</v>
      </c>
    </row>
    <row r="246" s="15" customFormat="1">
      <c r="A246" s="15"/>
      <c r="B246" s="246"/>
      <c r="C246" s="247"/>
      <c r="D246" s="226" t="s">
        <v>141</v>
      </c>
      <c r="E246" s="248" t="s">
        <v>19</v>
      </c>
      <c r="F246" s="249" t="s">
        <v>220</v>
      </c>
      <c r="G246" s="247"/>
      <c r="H246" s="250">
        <v>155.541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141</v>
      </c>
      <c r="AU246" s="256" t="s">
        <v>81</v>
      </c>
      <c r="AV246" s="15" t="s">
        <v>137</v>
      </c>
      <c r="AW246" s="15" t="s">
        <v>33</v>
      </c>
      <c r="AX246" s="15" t="s">
        <v>79</v>
      </c>
      <c r="AY246" s="256" t="s">
        <v>131</v>
      </c>
    </row>
    <row r="247" s="2" customFormat="1" ht="37.8" customHeight="1">
      <c r="A247" s="38"/>
      <c r="B247" s="39"/>
      <c r="C247" s="205" t="s">
        <v>377</v>
      </c>
      <c r="D247" s="205" t="s">
        <v>133</v>
      </c>
      <c r="E247" s="206" t="s">
        <v>378</v>
      </c>
      <c r="F247" s="207" t="s">
        <v>379</v>
      </c>
      <c r="G247" s="208" t="s">
        <v>136</v>
      </c>
      <c r="H247" s="209">
        <v>38.645000000000003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42</v>
      </c>
      <c r="O247" s="84"/>
      <c r="P247" s="215">
        <f>O247*H247</f>
        <v>0</v>
      </c>
      <c r="Q247" s="215">
        <v>0.021000000000000001</v>
      </c>
      <c r="R247" s="215">
        <f>Q247*H247</f>
        <v>0.81154500000000007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137</v>
      </c>
      <c r="AT247" s="217" t="s">
        <v>133</v>
      </c>
      <c r="AU247" s="217" t="s">
        <v>81</v>
      </c>
      <c r="AY247" s="17" t="s">
        <v>131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79</v>
      </c>
      <c r="BK247" s="218">
        <f>ROUND(I247*H247,2)</f>
        <v>0</v>
      </c>
      <c r="BL247" s="17" t="s">
        <v>137</v>
      </c>
      <c r="BM247" s="217" t="s">
        <v>380</v>
      </c>
    </row>
    <row r="248" s="2" customFormat="1">
      <c r="A248" s="38"/>
      <c r="B248" s="39"/>
      <c r="C248" s="40"/>
      <c r="D248" s="219" t="s">
        <v>139</v>
      </c>
      <c r="E248" s="40"/>
      <c r="F248" s="220" t="s">
        <v>381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81</v>
      </c>
    </row>
    <row r="249" s="13" customFormat="1">
      <c r="A249" s="13"/>
      <c r="B249" s="224"/>
      <c r="C249" s="225"/>
      <c r="D249" s="226" t="s">
        <v>141</v>
      </c>
      <c r="E249" s="227" t="s">
        <v>19</v>
      </c>
      <c r="F249" s="228" t="s">
        <v>382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141</v>
      </c>
      <c r="AU249" s="234" t="s">
        <v>81</v>
      </c>
      <c r="AV249" s="13" t="s">
        <v>79</v>
      </c>
      <c r="AW249" s="13" t="s">
        <v>33</v>
      </c>
      <c r="AX249" s="13" t="s">
        <v>71</v>
      </c>
      <c r="AY249" s="234" t="s">
        <v>131</v>
      </c>
    </row>
    <row r="250" s="14" customFormat="1">
      <c r="A250" s="14"/>
      <c r="B250" s="235"/>
      <c r="C250" s="236"/>
      <c r="D250" s="226" t="s">
        <v>141</v>
      </c>
      <c r="E250" s="237" t="s">
        <v>19</v>
      </c>
      <c r="F250" s="238" t="s">
        <v>328</v>
      </c>
      <c r="G250" s="236"/>
      <c r="H250" s="239">
        <v>38.645000000000003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141</v>
      </c>
      <c r="AU250" s="245" t="s">
        <v>81</v>
      </c>
      <c r="AV250" s="14" t="s">
        <v>81</v>
      </c>
      <c r="AW250" s="14" t="s">
        <v>33</v>
      </c>
      <c r="AX250" s="14" t="s">
        <v>79</v>
      </c>
      <c r="AY250" s="245" t="s">
        <v>131</v>
      </c>
    </row>
    <row r="251" s="2" customFormat="1" ht="37.8" customHeight="1">
      <c r="A251" s="38"/>
      <c r="B251" s="39"/>
      <c r="C251" s="205" t="s">
        <v>383</v>
      </c>
      <c r="D251" s="205" t="s">
        <v>133</v>
      </c>
      <c r="E251" s="206" t="s">
        <v>384</v>
      </c>
      <c r="F251" s="207" t="s">
        <v>385</v>
      </c>
      <c r="G251" s="208" t="s">
        <v>136</v>
      </c>
      <c r="H251" s="209">
        <v>26.100000000000001</v>
      </c>
      <c r="I251" s="210"/>
      <c r="J251" s="211">
        <f>ROUND(I251*H251,2)</f>
        <v>0</v>
      </c>
      <c r="K251" s="212"/>
      <c r="L251" s="44"/>
      <c r="M251" s="213" t="s">
        <v>19</v>
      </c>
      <c r="N251" s="214" t="s">
        <v>42</v>
      </c>
      <c r="O251" s="84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137</v>
      </c>
      <c r="AT251" s="217" t="s">
        <v>133</v>
      </c>
      <c r="AU251" s="217" t="s">
        <v>81</v>
      </c>
      <c r="AY251" s="17" t="s">
        <v>131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79</v>
      </c>
      <c r="BK251" s="218">
        <f>ROUND(I251*H251,2)</f>
        <v>0</v>
      </c>
      <c r="BL251" s="17" t="s">
        <v>137</v>
      </c>
      <c r="BM251" s="217" t="s">
        <v>386</v>
      </c>
    </row>
    <row r="252" s="2" customFormat="1">
      <c r="A252" s="38"/>
      <c r="B252" s="39"/>
      <c r="C252" s="40"/>
      <c r="D252" s="219" t="s">
        <v>139</v>
      </c>
      <c r="E252" s="40"/>
      <c r="F252" s="220" t="s">
        <v>387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81</v>
      </c>
    </row>
    <row r="253" s="14" customFormat="1">
      <c r="A253" s="14"/>
      <c r="B253" s="235"/>
      <c r="C253" s="236"/>
      <c r="D253" s="226" t="s">
        <v>141</v>
      </c>
      <c r="E253" s="237" t="s">
        <v>19</v>
      </c>
      <c r="F253" s="238" t="s">
        <v>388</v>
      </c>
      <c r="G253" s="236"/>
      <c r="H253" s="239">
        <v>16.02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141</v>
      </c>
      <c r="AU253" s="245" t="s">
        <v>81</v>
      </c>
      <c r="AV253" s="14" t="s">
        <v>81</v>
      </c>
      <c r="AW253" s="14" t="s">
        <v>33</v>
      </c>
      <c r="AX253" s="14" t="s">
        <v>71</v>
      </c>
      <c r="AY253" s="245" t="s">
        <v>131</v>
      </c>
    </row>
    <row r="254" s="14" customFormat="1">
      <c r="A254" s="14"/>
      <c r="B254" s="235"/>
      <c r="C254" s="236"/>
      <c r="D254" s="226" t="s">
        <v>141</v>
      </c>
      <c r="E254" s="237" t="s">
        <v>19</v>
      </c>
      <c r="F254" s="238" t="s">
        <v>389</v>
      </c>
      <c r="G254" s="236"/>
      <c r="H254" s="239">
        <v>10.08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141</v>
      </c>
      <c r="AU254" s="245" t="s">
        <v>81</v>
      </c>
      <c r="AV254" s="14" t="s">
        <v>81</v>
      </c>
      <c r="AW254" s="14" t="s">
        <v>33</v>
      </c>
      <c r="AX254" s="14" t="s">
        <v>71</v>
      </c>
      <c r="AY254" s="245" t="s">
        <v>131</v>
      </c>
    </row>
    <row r="255" s="15" customFormat="1">
      <c r="A255" s="15"/>
      <c r="B255" s="246"/>
      <c r="C255" s="247"/>
      <c r="D255" s="226" t="s">
        <v>141</v>
      </c>
      <c r="E255" s="248" t="s">
        <v>19</v>
      </c>
      <c r="F255" s="249" t="s">
        <v>220</v>
      </c>
      <c r="G255" s="247"/>
      <c r="H255" s="250">
        <v>26.100000000000001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141</v>
      </c>
      <c r="AU255" s="256" t="s">
        <v>81</v>
      </c>
      <c r="AV255" s="15" t="s">
        <v>137</v>
      </c>
      <c r="AW255" s="15" t="s">
        <v>33</v>
      </c>
      <c r="AX255" s="15" t="s">
        <v>79</v>
      </c>
      <c r="AY255" s="256" t="s">
        <v>131</v>
      </c>
    </row>
    <row r="256" s="2" customFormat="1" ht="24.15" customHeight="1">
      <c r="A256" s="38"/>
      <c r="B256" s="39"/>
      <c r="C256" s="205" t="s">
        <v>390</v>
      </c>
      <c r="D256" s="205" t="s">
        <v>133</v>
      </c>
      <c r="E256" s="206" t="s">
        <v>391</v>
      </c>
      <c r="F256" s="207" t="s">
        <v>392</v>
      </c>
      <c r="G256" s="208" t="s">
        <v>158</v>
      </c>
      <c r="H256" s="209">
        <v>95.784999999999997</v>
      </c>
      <c r="I256" s="210"/>
      <c r="J256" s="211">
        <f>ROUND(I256*H256,2)</f>
        <v>0</v>
      </c>
      <c r="K256" s="212"/>
      <c r="L256" s="44"/>
      <c r="M256" s="213" t="s">
        <v>19</v>
      </c>
      <c r="N256" s="214" t="s">
        <v>42</v>
      </c>
      <c r="O256" s="84"/>
      <c r="P256" s="215">
        <f>O256*H256</f>
        <v>0</v>
      </c>
      <c r="Q256" s="215">
        <v>0.0015</v>
      </c>
      <c r="R256" s="215">
        <f>Q256*H256</f>
        <v>0.14367749999999999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137</v>
      </c>
      <c r="AT256" s="217" t="s">
        <v>133</v>
      </c>
      <c r="AU256" s="217" t="s">
        <v>81</v>
      </c>
      <c r="AY256" s="17" t="s">
        <v>131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79</v>
      </c>
      <c r="BK256" s="218">
        <f>ROUND(I256*H256,2)</f>
        <v>0</v>
      </c>
      <c r="BL256" s="17" t="s">
        <v>137</v>
      </c>
      <c r="BM256" s="217" t="s">
        <v>393</v>
      </c>
    </row>
    <row r="257" s="2" customFormat="1">
      <c r="A257" s="38"/>
      <c r="B257" s="39"/>
      <c r="C257" s="40"/>
      <c r="D257" s="219" t="s">
        <v>139</v>
      </c>
      <c r="E257" s="40"/>
      <c r="F257" s="220" t="s">
        <v>394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139</v>
      </c>
      <c r="AU257" s="17" t="s">
        <v>81</v>
      </c>
    </row>
    <row r="258" s="14" customFormat="1">
      <c r="A258" s="14"/>
      <c r="B258" s="235"/>
      <c r="C258" s="236"/>
      <c r="D258" s="226" t="s">
        <v>141</v>
      </c>
      <c r="E258" s="237" t="s">
        <v>19</v>
      </c>
      <c r="F258" s="238" t="s">
        <v>395</v>
      </c>
      <c r="G258" s="236"/>
      <c r="H258" s="239">
        <v>24.800000000000001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141</v>
      </c>
      <c r="AU258" s="245" t="s">
        <v>81</v>
      </c>
      <c r="AV258" s="14" t="s">
        <v>81</v>
      </c>
      <c r="AW258" s="14" t="s">
        <v>33</v>
      </c>
      <c r="AX258" s="14" t="s">
        <v>71</v>
      </c>
      <c r="AY258" s="245" t="s">
        <v>131</v>
      </c>
    </row>
    <row r="259" s="14" customFormat="1">
      <c r="A259" s="14"/>
      <c r="B259" s="235"/>
      <c r="C259" s="236"/>
      <c r="D259" s="226" t="s">
        <v>141</v>
      </c>
      <c r="E259" s="237" t="s">
        <v>19</v>
      </c>
      <c r="F259" s="238" t="s">
        <v>396</v>
      </c>
      <c r="G259" s="236"/>
      <c r="H259" s="239">
        <v>82.984999999999999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141</v>
      </c>
      <c r="AU259" s="245" t="s">
        <v>81</v>
      </c>
      <c r="AV259" s="14" t="s">
        <v>81</v>
      </c>
      <c r="AW259" s="14" t="s">
        <v>33</v>
      </c>
      <c r="AX259" s="14" t="s">
        <v>71</v>
      </c>
      <c r="AY259" s="245" t="s">
        <v>131</v>
      </c>
    </row>
    <row r="260" s="14" customFormat="1">
      <c r="A260" s="14"/>
      <c r="B260" s="235"/>
      <c r="C260" s="236"/>
      <c r="D260" s="226" t="s">
        <v>141</v>
      </c>
      <c r="E260" s="237" t="s">
        <v>19</v>
      </c>
      <c r="F260" s="238" t="s">
        <v>397</v>
      </c>
      <c r="G260" s="236"/>
      <c r="H260" s="239">
        <v>-12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141</v>
      </c>
      <c r="AU260" s="245" t="s">
        <v>81</v>
      </c>
      <c r="AV260" s="14" t="s">
        <v>81</v>
      </c>
      <c r="AW260" s="14" t="s">
        <v>33</v>
      </c>
      <c r="AX260" s="14" t="s">
        <v>71</v>
      </c>
      <c r="AY260" s="245" t="s">
        <v>131</v>
      </c>
    </row>
    <row r="261" s="15" customFormat="1">
      <c r="A261" s="15"/>
      <c r="B261" s="246"/>
      <c r="C261" s="247"/>
      <c r="D261" s="226" t="s">
        <v>141</v>
      </c>
      <c r="E261" s="248" t="s">
        <v>19</v>
      </c>
      <c r="F261" s="249" t="s">
        <v>220</v>
      </c>
      <c r="G261" s="247"/>
      <c r="H261" s="250">
        <v>95.784999999999997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141</v>
      </c>
      <c r="AU261" s="256" t="s">
        <v>81</v>
      </c>
      <c r="AV261" s="15" t="s">
        <v>137</v>
      </c>
      <c r="AW261" s="15" t="s">
        <v>33</v>
      </c>
      <c r="AX261" s="15" t="s">
        <v>79</v>
      </c>
      <c r="AY261" s="256" t="s">
        <v>131</v>
      </c>
    </row>
    <row r="262" s="2" customFormat="1" ht="37.8" customHeight="1">
      <c r="A262" s="38"/>
      <c r="B262" s="39"/>
      <c r="C262" s="205" t="s">
        <v>398</v>
      </c>
      <c r="D262" s="205" t="s">
        <v>133</v>
      </c>
      <c r="E262" s="206" t="s">
        <v>399</v>
      </c>
      <c r="F262" s="207" t="s">
        <v>400</v>
      </c>
      <c r="G262" s="208" t="s">
        <v>136</v>
      </c>
      <c r="H262" s="209">
        <v>30</v>
      </c>
      <c r="I262" s="210"/>
      <c r="J262" s="211">
        <f>ROUND(I262*H262,2)</f>
        <v>0</v>
      </c>
      <c r="K262" s="212"/>
      <c r="L262" s="44"/>
      <c r="M262" s="213" t="s">
        <v>19</v>
      </c>
      <c r="N262" s="214" t="s">
        <v>42</v>
      </c>
      <c r="O262" s="84"/>
      <c r="P262" s="215">
        <f>O262*H262</f>
        <v>0</v>
      </c>
      <c r="Q262" s="215">
        <v>0.00022000000000000001</v>
      </c>
      <c r="R262" s="215">
        <f>Q262*H262</f>
        <v>0.0066</v>
      </c>
      <c r="S262" s="215">
        <v>0.002</v>
      </c>
      <c r="T262" s="216">
        <f>S262*H262</f>
        <v>0.059999999999999998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137</v>
      </c>
      <c r="AT262" s="217" t="s">
        <v>133</v>
      </c>
      <c r="AU262" s="217" t="s">
        <v>81</v>
      </c>
      <c r="AY262" s="17" t="s">
        <v>131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79</v>
      </c>
      <c r="BK262" s="218">
        <f>ROUND(I262*H262,2)</f>
        <v>0</v>
      </c>
      <c r="BL262" s="17" t="s">
        <v>137</v>
      </c>
      <c r="BM262" s="217" t="s">
        <v>401</v>
      </c>
    </row>
    <row r="263" s="2" customFormat="1">
      <c r="A263" s="38"/>
      <c r="B263" s="39"/>
      <c r="C263" s="40"/>
      <c r="D263" s="219" t="s">
        <v>139</v>
      </c>
      <c r="E263" s="40"/>
      <c r="F263" s="220" t="s">
        <v>402</v>
      </c>
      <c r="G263" s="40"/>
      <c r="H263" s="40"/>
      <c r="I263" s="221"/>
      <c r="J263" s="40"/>
      <c r="K263" s="40"/>
      <c r="L263" s="44"/>
      <c r="M263" s="222"/>
      <c r="N263" s="22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139</v>
      </c>
      <c r="AU263" s="17" t="s">
        <v>81</v>
      </c>
    </row>
    <row r="264" s="13" customFormat="1">
      <c r="A264" s="13"/>
      <c r="B264" s="224"/>
      <c r="C264" s="225"/>
      <c r="D264" s="226" t="s">
        <v>141</v>
      </c>
      <c r="E264" s="227" t="s">
        <v>19</v>
      </c>
      <c r="F264" s="228" t="s">
        <v>403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141</v>
      </c>
      <c r="AU264" s="234" t="s">
        <v>81</v>
      </c>
      <c r="AV264" s="13" t="s">
        <v>79</v>
      </c>
      <c r="AW264" s="13" t="s">
        <v>33</v>
      </c>
      <c r="AX264" s="13" t="s">
        <v>71</v>
      </c>
      <c r="AY264" s="234" t="s">
        <v>131</v>
      </c>
    </row>
    <row r="265" s="14" customFormat="1">
      <c r="A265" s="14"/>
      <c r="B265" s="235"/>
      <c r="C265" s="236"/>
      <c r="D265" s="226" t="s">
        <v>141</v>
      </c>
      <c r="E265" s="237" t="s">
        <v>19</v>
      </c>
      <c r="F265" s="238" t="s">
        <v>321</v>
      </c>
      <c r="G265" s="236"/>
      <c r="H265" s="239">
        <v>30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141</v>
      </c>
      <c r="AU265" s="245" t="s">
        <v>81</v>
      </c>
      <c r="AV265" s="14" t="s">
        <v>81</v>
      </c>
      <c r="AW265" s="14" t="s">
        <v>33</v>
      </c>
      <c r="AX265" s="14" t="s">
        <v>79</v>
      </c>
      <c r="AY265" s="245" t="s">
        <v>131</v>
      </c>
    </row>
    <row r="266" s="2" customFormat="1" ht="33" customHeight="1">
      <c r="A266" s="38"/>
      <c r="B266" s="39"/>
      <c r="C266" s="205" t="s">
        <v>404</v>
      </c>
      <c r="D266" s="205" t="s">
        <v>133</v>
      </c>
      <c r="E266" s="206" t="s">
        <v>405</v>
      </c>
      <c r="F266" s="207" t="s">
        <v>406</v>
      </c>
      <c r="G266" s="208" t="s">
        <v>165</v>
      </c>
      <c r="H266" s="209">
        <v>0.71999999999999997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42</v>
      </c>
      <c r="O266" s="84"/>
      <c r="P266" s="215">
        <f>O266*H266</f>
        <v>0</v>
      </c>
      <c r="Q266" s="215">
        <v>2.5018699999999998</v>
      </c>
      <c r="R266" s="215">
        <f>Q266*H266</f>
        <v>1.8013463999999999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137</v>
      </c>
      <c r="AT266" s="217" t="s">
        <v>133</v>
      </c>
      <c r="AU266" s="217" t="s">
        <v>81</v>
      </c>
      <c r="AY266" s="17" t="s">
        <v>131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79</v>
      </c>
      <c r="BK266" s="218">
        <f>ROUND(I266*H266,2)</f>
        <v>0</v>
      </c>
      <c r="BL266" s="17" t="s">
        <v>137</v>
      </c>
      <c r="BM266" s="217" t="s">
        <v>407</v>
      </c>
    </row>
    <row r="267" s="2" customFormat="1">
      <c r="A267" s="38"/>
      <c r="B267" s="39"/>
      <c r="C267" s="40"/>
      <c r="D267" s="219" t="s">
        <v>139</v>
      </c>
      <c r="E267" s="40"/>
      <c r="F267" s="220" t="s">
        <v>408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139</v>
      </c>
      <c r="AU267" s="17" t="s">
        <v>81</v>
      </c>
    </row>
    <row r="268" s="13" customFormat="1">
      <c r="A268" s="13"/>
      <c r="B268" s="224"/>
      <c r="C268" s="225"/>
      <c r="D268" s="226" t="s">
        <v>141</v>
      </c>
      <c r="E268" s="227" t="s">
        <v>19</v>
      </c>
      <c r="F268" s="228" t="s">
        <v>409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141</v>
      </c>
      <c r="AU268" s="234" t="s">
        <v>81</v>
      </c>
      <c r="AV268" s="13" t="s">
        <v>79</v>
      </c>
      <c r="AW268" s="13" t="s">
        <v>33</v>
      </c>
      <c r="AX268" s="13" t="s">
        <v>71</v>
      </c>
      <c r="AY268" s="234" t="s">
        <v>131</v>
      </c>
    </row>
    <row r="269" s="14" customFormat="1">
      <c r="A269" s="14"/>
      <c r="B269" s="235"/>
      <c r="C269" s="236"/>
      <c r="D269" s="226" t="s">
        <v>141</v>
      </c>
      <c r="E269" s="237" t="s">
        <v>19</v>
      </c>
      <c r="F269" s="238" t="s">
        <v>410</v>
      </c>
      <c r="G269" s="236"/>
      <c r="H269" s="239">
        <v>0.71999999999999997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141</v>
      </c>
      <c r="AU269" s="245" t="s">
        <v>81</v>
      </c>
      <c r="AV269" s="14" t="s">
        <v>81</v>
      </c>
      <c r="AW269" s="14" t="s">
        <v>33</v>
      </c>
      <c r="AX269" s="14" t="s">
        <v>79</v>
      </c>
      <c r="AY269" s="245" t="s">
        <v>131</v>
      </c>
    </row>
    <row r="270" s="2" customFormat="1" ht="16.5" customHeight="1">
      <c r="A270" s="38"/>
      <c r="B270" s="39"/>
      <c r="C270" s="205" t="s">
        <v>411</v>
      </c>
      <c r="D270" s="205" t="s">
        <v>133</v>
      </c>
      <c r="E270" s="206" t="s">
        <v>412</v>
      </c>
      <c r="F270" s="207" t="s">
        <v>413</v>
      </c>
      <c r="G270" s="208" t="s">
        <v>136</v>
      </c>
      <c r="H270" s="209">
        <v>0.95999999999999996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42</v>
      </c>
      <c r="O270" s="84"/>
      <c r="P270" s="215">
        <f>O270*H270</f>
        <v>0</v>
      </c>
      <c r="Q270" s="215">
        <v>0.013520000000000001</v>
      </c>
      <c r="R270" s="215">
        <f>Q270*H270</f>
        <v>0.0129792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137</v>
      </c>
      <c r="AT270" s="217" t="s">
        <v>133</v>
      </c>
      <c r="AU270" s="217" t="s">
        <v>81</v>
      </c>
      <c r="AY270" s="17" t="s">
        <v>131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79</v>
      </c>
      <c r="BK270" s="218">
        <f>ROUND(I270*H270,2)</f>
        <v>0</v>
      </c>
      <c r="BL270" s="17" t="s">
        <v>137</v>
      </c>
      <c r="BM270" s="217" t="s">
        <v>414</v>
      </c>
    </row>
    <row r="271" s="2" customFormat="1">
      <c r="A271" s="38"/>
      <c r="B271" s="39"/>
      <c r="C271" s="40"/>
      <c r="D271" s="219" t="s">
        <v>139</v>
      </c>
      <c r="E271" s="40"/>
      <c r="F271" s="220" t="s">
        <v>415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139</v>
      </c>
      <c r="AU271" s="17" t="s">
        <v>81</v>
      </c>
    </row>
    <row r="272" s="14" customFormat="1">
      <c r="A272" s="14"/>
      <c r="B272" s="235"/>
      <c r="C272" s="236"/>
      <c r="D272" s="226" t="s">
        <v>141</v>
      </c>
      <c r="E272" s="237" t="s">
        <v>19</v>
      </c>
      <c r="F272" s="238" t="s">
        <v>416</v>
      </c>
      <c r="G272" s="236"/>
      <c r="H272" s="239">
        <v>0.95999999999999996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141</v>
      </c>
      <c r="AU272" s="245" t="s">
        <v>81</v>
      </c>
      <c r="AV272" s="14" t="s">
        <v>81</v>
      </c>
      <c r="AW272" s="14" t="s">
        <v>33</v>
      </c>
      <c r="AX272" s="14" t="s">
        <v>79</v>
      </c>
      <c r="AY272" s="245" t="s">
        <v>131</v>
      </c>
    </row>
    <row r="273" s="2" customFormat="1" ht="16.5" customHeight="1">
      <c r="A273" s="38"/>
      <c r="B273" s="39"/>
      <c r="C273" s="205" t="s">
        <v>417</v>
      </c>
      <c r="D273" s="205" t="s">
        <v>133</v>
      </c>
      <c r="E273" s="206" t="s">
        <v>418</v>
      </c>
      <c r="F273" s="207" t="s">
        <v>419</v>
      </c>
      <c r="G273" s="208" t="s">
        <v>136</v>
      </c>
      <c r="H273" s="209">
        <v>0.95999999999999996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42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137</v>
      </c>
      <c r="AT273" s="217" t="s">
        <v>133</v>
      </c>
      <c r="AU273" s="217" t="s">
        <v>81</v>
      </c>
      <c r="AY273" s="17" t="s">
        <v>131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79</v>
      </c>
      <c r="BK273" s="218">
        <f>ROUND(I273*H273,2)</f>
        <v>0</v>
      </c>
      <c r="BL273" s="17" t="s">
        <v>137</v>
      </c>
      <c r="BM273" s="217" t="s">
        <v>420</v>
      </c>
    </row>
    <row r="274" s="2" customFormat="1">
      <c r="A274" s="38"/>
      <c r="B274" s="39"/>
      <c r="C274" s="40"/>
      <c r="D274" s="219" t="s">
        <v>139</v>
      </c>
      <c r="E274" s="40"/>
      <c r="F274" s="220" t="s">
        <v>421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139</v>
      </c>
      <c r="AU274" s="17" t="s">
        <v>81</v>
      </c>
    </row>
    <row r="275" s="14" customFormat="1">
      <c r="A275" s="14"/>
      <c r="B275" s="235"/>
      <c r="C275" s="236"/>
      <c r="D275" s="226" t="s">
        <v>141</v>
      </c>
      <c r="E275" s="237" t="s">
        <v>19</v>
      </c>
      <c r="F275" s="238" t="s">
        <v>422</v>
      </c>
      <c r="G275" s="236"/>
      <c r="H275" s="239">
        <v>0.95999999999999996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141</v>
      </c>
      <c r="AU275" s="245" t="s">
        <v>81</v>
      </c>
      <c r="AV275" s="14" t="s">
        <v>81</v>
      </c>
      <c r="AW275" s="14" t="s">
        <v>33</v>
      </c>
      <c r="AX275" s="14" t="s">
        <v>79</v>
      </c>
      <c r="AY275" s="245" t="s">
        <v>131</v>
      </c>
    </row>
    <row r="276" s="2" customFormat="1" ht="24.15" customHeight="1">
      <c r="A276" s="38"/>
      <c r="B276" s="39"/>
      <c r="C276" s="205" t="s">
        <v>423</v>
      </c>
      <c r="D276" s="205" t="s">
        <v>133</v>
      </c>
      <c r="E276" s="206" t="s">
        <v>424</v>
      </c>
      <c r="F276" s="207" t="s">
        <v>425</v>
      </c>
      <c r="G276" s="208" t="s">
        <v>136</v>
      </c>
      <c r="H276" s="209">
        <v>10.404999999999999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42</v>
      </c>
      <c r="O276" s="84"/>
      <c r="P276" s="215">
        <f>O276*H276</f>
        <v>0</v>
      </c>
      <c r="Q276" s="215">
        <v>0.030599999999999999</v>
      </c>
      <c r="R276" s="215">
        <f>Q276*H276</f>
        <v>0.31839299999999998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137</v>
      </c>
      <c r="AT276" s="217" t="s">
        <v>133</v>
      </c>
      <c r="AU276" s="217" t="s">
        <v>81</v>
      </c>
      <c r="AY276" s="17" t="s">
        <v>131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79</v>
      </c>
      <c r="BK276" s="218">
        <f>ROUND(I276*H276,2)</f>
        <v>0</v>
      </c>
      <c r="BL276" s="17" t="s">
        <v>137</v>
      </c>
      <c r="BM276" s="217" t="s">
        <v>426</v>
      </c>
    </row>
    <row r="277" s="2" customFormat="1">
      <c r="A277" s="38"/>
      <c r="B277" s="39"/>
      <c r="C277" s="40"/>
      <c r="D277" s="219" t="s">
        <v>139</v>
      </c>
      <c r="E277" s="40"/>
      <c r="F277" s="220" t="s">
        <v>427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139</v>
      </c>
      <c r="AU277" s="17" t="s">
        <v>81</v>
      </c>
    </row>
    <row r="278" s="13" customFormat="1">
      <c r="A278" s="13"/>
      <c r="B278" s="224"/>
      <c r="C278" s="225"/>
      <c r="D278" s="226" t="s">
        <v>141</v>
      </c>
      <c r="E278" s="227" t="s">
        <v>19</v>
      </c>
      <c r="F278" s="228" t="s">
        <v>428</v>
      </c>
      <c r="G278" s="225"/>
      <c r="H278" s="227" t="s">
        <v>19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141</v>
      </c>
      <c r="AU278" s="234" t="s">
        <v>81</v>
      </c>
      <c r="AV278" s="13" t="s">
        <v>79</v>
      </c>
      <c r="AW278" s="13" t="s">
        <v>33</v>
      </c>
      <c r="AX278" s="13" t="s">
        <v>71</v>
      </c>
      <c r="AY278" s="234" t="s">
        <v>131</v>
      </c>
    </row>
    <row r="279" s="14" customFormat="1">
      <c r="A279" s="14"/>
      <c r="B279" s="235"/>
      <c r="C279" s="236"/>
      <c r="D279" s="226" t="s">
        <v>141</v>
      </c>
      <c r="E279" s="237" t="s">
        <v>19</v>
      </c>
      <c r="F279" s="238" t="s">
        <v>429</v>
      </c>
      <c r="G279" s="236"/>
      <c r="H279" s="239">
        <v>10.404999999999999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141</v>
      </c>
      <c r="AU279" s="245" t="s">
        <v>81</v>
      </c>
      <c r="AV279" s="14" t="s">
        <v>81</v>
      </c>
      <c r="AW279" s="14" t="s">
        <v>33</v>
      </c>
      <c r="AX279" s="14" t="s">
        <v>79</v>
      </c>
      <c r="AY279" s="245" t="s">
        <v>131</v>
      </c>
    </row>
    <row r="280" s="2" customFormat="1" ht="55.5" customHeight="1">
      <c r="A280" s="38"/>
      <c r="B280" s="39"/>
      <c r="C280" s="205" t="s">
        <v>430</v>
      </c>
      <c r="D280" s="205" t="s">
        <v>133</v>
      </c>
      <c r="E280" s="206" t="s">
        <v>431</v>
      </c>
      <c r="F280" s="207" t="s">
        <v>432</v>
      </c>
      <c r="G280" s="208" t="s">
        <v>136</v>
      </c>
      <c r="H280" s="209">
        <v>1.3600000000000001</v>
      </c>
      <c r="I280" s="210"/>
      <c r="J280" s="211">
        <f>ROUND(I280*H280,2)</f>
        <v>0</v>
      </c>
      <c r="K280" s="212"/>
      <c r="L280" s="44"/>
      <c r="M280" s="213" t="s">
        <v>19</v>
      </c>
      <c r="N280" s="214" t="s">
        <v>42</v>
      </c>
      <c r="O280" s="84"/>
      <c r="P280" s="215">
        <f>O280*H280</f>
        <v>0</v>
      </c>
      <c r="Q280" s="215">
        <v>0.093359999999999999</v>
      </c>
      <c r="R280" s="215">
        <f>Q280*H280</f>
        <v>0.12696960000000002</v>
      </c>
      <c r="S280" s="215">
        <v>0</v>
      </c>
      <c r="T280" s="21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7" t="s">
        <v>137</v>
      </c>
      <c r="AT280" s="217" t="s">
        <v>133</v>
      </c>
      <c r="AU280" s="217" t="s">
        <v>81</v>
      </c>
      <c r="AY280" s="17" t="s">
        <v>131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7" t="s">
        <v>79</v>
      </c>
      <c r="BK280" s="218">
        <f>ROUND(I280*H280,2)</f>
        <v>0</v>
      </c>
      <c r="BL280" s="17" t="s">
        <v>137</v>
      </c>
      <c r="BM280" s="217" t="s">
        <v>433</v>
      </c>
    </row>
    <row r="281" s="2" customFormat="1">
      <c r="A281" s="38"/>
      <c r="B281" s="39"/>
      <c r="C281" s="40"/>
      <c r="D281" s="219" t="s">
        <v>139</v>
      </c>
      <c r="E281" s="40"/>
      <c r="F281" s="220" t="s">
        <v>434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139</v>
      </c>
      <c r="AU281" s="17" t="s">
        <v>81</v>
      </c>
    </row>
    <row r="282" s="13" customFormat="1">
      <c r="A282" s="13"/>
      <c r="B282" s="224"/>
      <c r="C282" s="225"/>
      <c r="D282" s="226" t="s">
        <v>141</v>
      </c>
      <c r="E282" s="227" t="s">
        <v>19</v>
      </c>
      <c r="F282" s="228" t="s">
        <v>435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141</v>
      </c>
      <c r="AU282" s="234" t="s">
        <v>81</v>
      </c>
      <c r="AV282" s="13" t="s">
        <v>79</v>
      </c>
      <c r="AW282" s="13" t="s">
        <v>33</v>
      </c>
      <c r="AX282" s="13" t="s">
        <v>71</v>
      </c>
      <c r="AY282" s="234" t="s">
        <v>131</v>
      </c>
    </row>
    <row r="283" s="14" customFormat="1">
      <c r="A283" s="14"/>
      <c r="B283" s="235"/>
      <c r="C283" s="236"/>
      <c r="D283" s="226" t="s">
        <v>141</v>
      </c>
      <c r="E283" s="237" t="s">
        <v>19</v>
      </c>
      <c r="F283" s="238" t="s">
        <v>436</v>
      </c>
      <c r="G283" s="236"/>
      <c r="H283" s="239">
        <v>1.3600000000000001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141</v>
      </c>
      <c r="AU283" s="245" t="s">
        <v>81</v>
      </c>
      <c r="AV283" s="14" t="s">
        <v>81</v>
      </c>
      <c r="AW283" s="14" t="s">
        <v>33</v>
      </c>
      <c r="AX283" s="14" t="s">
        <v>79</v>
      </c>
      <c r="AY283" s="245" t="s">
        <v>131</v>
      </c>
    </row>
    <row r="284" s="2" customFormat="1" ht="37.8" customHeight="1">
      <c r="A284" s="38"/>
      <c r="B284" s="39"/>
      <c r="C284" s="205" t="s">
        <v>437</v>
      </c>
      <c r="D284" s="205" t="s">
        <v>133</v>
      </c>
      <c r="E284" s="206" t="s">
        <v>438</v>
      </c>
      <c r="F284" s="207" t="s">
        <v>439</v>
      </c>
      <c r="G284" s="208" t="s">
        <v>356</v>
      </c>
      <c r="H284" s="209">
        <v>2</v>
      </c>
      <c r="I284" s="210"/>
      <c r="J284" s="211">
        <f>ROUND(I284*H284,2)</f>
        <v>0</v>
      </c>
      <c r="K284" s="212"/>
      <c r="L284" s="44"/>
      <c r="M284" s="213" t="s">
        <v>19</v>
      </c>
      <c r="N284" s="214" t="s">
        <v>42</v>
      </c>
      <c r="O284" s="84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7" t="s">
        <v>137</v>
      </c>
      <c r="AT284" s="217" t="s">
        <v>133</v>
      </c>
      <c r="AU284" s="217" t="s">
        <v>81</v>
      </c>
      <c r="AY284" s="17" t="s">
        <v>131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7" t="s">
        <v>79</v>
      </c>
      <c r="BK284" s="218">
        <f>ROUND(I284*H284,2)</f>
        <v>0</v>
      </c>
      <c r="BL284" s="17" t="s">
        <v>137</v>
      </c>
      <c r="BM284" s="217" t="s">
        <v>440</v>
      </c>
    </row>
    <row r="285" s="2" customFormat="1" ht="37.8" customHeight="1">
      <c r="A285" s="38"/>
      <c r="B285" s="39"/>
      <c r="C285" s="257" t="s">
        <v>441</v>
      </c>
      <c r="D285" s="257" t="s">
        <v>274</v>
      </c>
      <c r="E285" s="258" t="s">
        <v>442</v>
      </c>
      <c r="F285" s="259" t="s">
        <v>443</v>
      </c>
      <c r="G285" s="260" t="s">
        <v>356</v>
      </c>
      <c r="H285" s="261">
        <v>2</v>
      </c>
      <c r="I285" s="262"/>
      <c r="J285" s="263">
        <f>ROUND(I285*H285,2)</f>
        <v>0</v>
      </c>
      <c r="K285" s="264"/>
      <c r="L285" s="265"/>
      <c r="M285" s="266" t="s">
        <v>19</v>
      </c>
      <c r="N285" s="267" t="s">
        <v>42</v>
      </c>
      <c r="O285" s="84"/>
      <c r="P285" s="215">
        <f>O285*H285</f>
        <v>0</v>
      </c>
      <c r="Q285" s="215">
        <v>0.01521</v>
      </c>
      <c r="R285" s="215">
        <f>Q285*H285</f>
        <v>0.030419999999999999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183</v>
      </c>
      <c r="AT285" s="217" t="s">
        <v>274</v>
      </c>
      <c r="AU285" s="217" t="s">
        <v>81</v>
      </c>
      <c r="AY285" s="17" t="s">
        <v>131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79</v>
      </c>
      <c r="BK285" s="218">
        <f>ROUND(I285*H285,2)</f>
        <v>0</v>
      </c>
      <c r="BL285" s="17" t="s">
        <v>137</v>
      </c>
      <c r="BM285" s="217" t="s">
        <v>444</v>
      </c>
    </row>
    <row r="286" s="2" customFormat="1" ht="37.8" customHeight="1">
      <c r="A286" s="38"/>
      <c r="B286" s="39"/>
      <c r="C286" s="205" t="s">
        <v>445</v>
      </c>
      <c r="D286" s="205" t="s">
        <v>133</v>
      </c>
      <c r="E286" s="206" t="s">
        <v>446</v>
      </c>
      <c r="F286" s="207" t="s">
        <v>447</v>
      </c>
      <c r="G286" s="208" t="s">
        <v>356</v>
      </c>
      <c r="H286" s="209">
        <v>1</v>
      </c>
      <c r="I286" s="210"/>
      <c r="J286" s="211">
        <f>ROUND(I286*H286,2)</f>
        <v>0</v>
      </c>
      <c r="K286" s="212"/>
      <c r="L286" s="44"/>
      <c r="M286" s="213" t="s">
        <v>19</v>
      </c>
      <c r="N286" s="214" t="s">
        <v>42</v>
      </c>
      <c r="O286" s="84"/>
      <c r="P286" s="215">
        <f>O286*H286</f>
        <v>0</v>
      </c>
      <c r="Q286" s="215">
        <v>0.053620000000000001</v>
      </c>
      <c r="R286" s="215">
        <f>Q286*H286</f>
        <v>0.053620000000000001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137</v>
      </c>
      <c r="AT286" s="217" t="s">
        <v>133</v>
      </c>
      <c r="AU286" s="217" t="s">
        <v>81</v>
      </c>
      <c r="AY286" s="17" t="s">
        <v>131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79</v>
      </c>
      <c r="BK286" s="218">
        <f>ROUND(I286*H286,2)</f>
        <v>0</v>
      </c>
      <c r="BL286" s="17" t="s">
        <v>137</v>
      </c>
      <c r="BM286" s="217" t="s">
        <v>448</v>
      </c>
    </row>
    <row r="287" s="2" customFormat="1">
      <c r="A287" s="38"/>
      <c r="B287" s="39"/>
      <c r="C287" s="40"/>
      <c r="D287" s="219" t="s">
        <v>139</v>
      </c>
      <c r="E287" s="40"/>
      <c r="F287" s="220" t="s">
        <v>449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139</v>
      </c>
      <c r="AU287" s="17" t="s">
        <v>81</v>
      </c>
    </row>
    <row r="288" s="2" customFormat="1" ht="24.15" customHeight="1">
      <c r="A288" s="38"/>
      <c r="B288" s="39"/>
      <c r="C288" s="257" t="s">
        <v>450</v>
      </c>
      <c r="D288" s="257" t="s">
        <v>274</v>
      </c>
      <c r="E288" s="258" t="s">
        <v>451</v>
      </c>
      <c r="F288" s="259" t="s">
        <v>452</v>
      </c>
      <c r="G288" s="260" t="s">
        <v>356</v>
      </c>
      <c r="H288" s="261">
        <v>1</v>
      </c>
      <c r="I288" s="262"/>
      <c r="J288" s="263">
        <f>ROUND(I288*H288,2)</f>
        <v>0</v>
      </c>
      <c r="K288" s="264"/>
      <c r="L288" s="265"/>
      <c r="M288" s="266" t="s">
        <v>19</v>
      </c>
      <c r="N288" s="267" t="s">
        <v>42</v>
      </c>
      <c r="O288" s="84"/>
      <c r="P288" s="215">
        <f>O288*H288</f>
        <v>0</v>
      </c>
      <c r="Q288" s="215">
        <v>0.042500000000000003</v>
      </c>
      <c r="R288" s="215">
        <f>Q288*H288</f>
        <v>0.042500000000000003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183</v>
      </c>
      <c r="AT288" s="217" t="s">
        <v>274</v>
      </c>
      <c r="AU288" s="217" t="s">
        <v>81</v>
      </c>
      <c r="AY288" s="17" t="s">
        <v>131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79</v>
      </c>
      <c r="BK288" s="218">
        <f>ROUND(I288*H288,2)</f>
        <v>0</v>
      </c>
      <c r="BL288" s="17" t="s">
        <v>137</v>
      </c>
      <c r="BM288" s="217" t="s">
        <v>453</v>
      </c>
    </row>
    <row r="289" s="12" customFormat="1" ht="22.8" customHeight="1">
      <c r="A289" s="12"/>
      <c r="B289" s="189"/>
      <c r="C289" s="190"/>
      <c r="D289" s="191" t="s">
        <v>70</v>
      </c>
      <c r="E289" s="203" t="s">
        <v>188</v>
      </c>
      <c r="F289" s="203" t="s">
        <v>454</v>
      </c>
      <c r="G289" s="190"/>
      <c r="H289" s="190"/>
      <c r="I289" s="193"/>
      <c r="J289" s="204">
        <f>BK289</f>
        <v>0</v>
      </c>
      <c r="K289" s="190"/>
      <c r="L289" s="195"/>
      <c r="M289" s="196"/>
      <c r="N289" s="197"/>
      <c r="O289" s="197"/>
      <c r="P289" s="198">
        <f>SUM(P290:P358)</f>
        <v>0</v>
      </c>
      <c r="Q289" s="197"/>
      <c r="R289" s="198">
        <f>SUM(R290:R358)</f>
        <v>3.9552147999999998</v>
      </c>
      <c r="S289" s="197"/>
      <c r="T289" s="199">
        <f>SUM(T290:T358)</f>
        <v>21.850838000000003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0" t="s">
        <v>79</v>
      </c>
      <c r="AT289" s="201" t="s">
        <v>70</v>
      </c>
      <c r="AU289" s="201" t="s">
        <v>79</v>
      </c>
      <c r="AY289" s="200" t="s">
        <v>131</v>
      </c>
      <c r="BK289" s="202">
        <f>SUM(BK290:BK358)</f>
        <v>0</v>
      </c>
    </row>
    <row r="290" s="2" customFormat="1" ht="49.05" customHeight="1">
      <c r="A290" s="38"/>
      <c r="B290" s="39"/>
      <c r="C290" s="205" t="s">
        <v>455</v>
      </c>
      <c r="D290" s="205" t="s">
        <v>133</v>
      </c>
      <c r="E290" s="206" t="s">
        <v>456</v>
      </c>
      <c r="F290" s="207" t="s">
        <v>457</v>
      </c>
      <c r="G290" s="208" t="s">
        <v>158</v>
      </c>
      <c r="H290" s="209">
        <v>24.899999999999999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42</v>
      </c>
      <c r="O290" s="84"/>
      <c r="P290" s="215">
        <f>O290*H290</f>
        <v>0</v>
      </c>
      <c r="Q290" s="215">
        <v>0.1295</v>
      </c>
      <c r="R290" s="215">
        <f>Q290*H290</f>
        <v>3.2245499999999998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137</v>
      </c>
      <c r="AT290" s="217" t="s">
        <v>133</v>
      </c>
      <c r="AU290" s="217" t="s">
        <v>81</v>
      </c>
      <c r="AY290" s="17" t="s">
        <v>131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79</v>
      </c>
      <c r="BK290" s="218">
        <f>ROUND(I290*H290,2)</f>
        <v>0</v>
      </c>
      <c r="BL290" s="17" t="s">
        <v>137</v>
      </c>
      <c r="BM290" s="217" t="s">
        <v>458</v>
      </c>
    </row>
    <row r="291" s="2" customFormat="1">
      <c r="A291" s="38"/>
      <c r="B291" s="39"/>
      <c r="C291" s="40"/>
      <c r="D291" s="219" t="s">
        <v>139</v>
      </c>
      <c r="E291" s="40"/>
      <c r="F291" s="220" t="s">
        <v>459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139</v>
      </c>
      <c r="AU291" s="17" t="s">
        <v>81</v>
      </c>
    </row>
    <row r="292" s="2" customFormat="1">
      <c r="A292" s="38"/>
      <c r="B292" s="39"/>
      <c r="C292" s="40"/>
      <c r="D292" s="226" t="s">
        <v>460</v>
      </c>
      <c r="E292" s="40"/>
      <c r="F292" s="268" t="s">
        <v>461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460</v>
      </c>
      <c r="AU292" s="17" t="s">
        <v>81</v>
      </c>
    </row>
    <row r="293" s="2" customFormat="1">
      <c r="A293" s="38"/>
      <c r="B293" s="39"/>
      <c r="C293" s="40"/>
      <c r="D293" s="226" t="s">
        <v>462</v>
      </c>
      <c r="E293" s="40"/>
      <c r="F293" s="268" t="s">
        <v>463</v>
      </c>
      <c r="G293" s="40"/>
      <c r="H293" s="40"/>
      <c r="I293" s="221"/>
      <c r="J293" s="40"/>
      <c r="K293" s="40"/>
      <c r="L293" s="44"/>
      <c r="M293" s="222"/>
      <c r="N293" s="22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462</v>
      </c>
      <c r="AU293" s="17" t="s">
        <v>81</v>
      </c>
    </row>
    <row r="294" s="14" customFormat="1">
      <c r="A294" s="14"/>
      <c r="B294" s="235"/>
      <c r="C294" s="236"/>
      <c r="D294" s="226" t="s">
        <v>141</v>
      </c>
      <c r="E294" s="237" t="s">
        <v>19</v>
      </c>
      <c r="F294" s="238" t="s">
        <v>464</v>
      </c>
      <c r="G294" s="236"/>
      <c r="H294" s="239">
        <v>24.899999999999999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141</v>
      </c>
      <c r="AU294" s="245" t="s">
        <v>81</v>
      </c>
      <c r="AV294" s="14" t="s">
        <v>81</v>
      </c>
      <c r="AW294" s="14" t="s">
        <v>33</v>
      </c>
      <c r="AX294" s="14" t="s">
        <v>79</v>
      </c>
      <c r="AY294" s="245" t="s">
        <v>131</v>
      </c>
    </row>
    <row r="295" s="2" customFormat="1" ht="16.5" customHeight="1">
      <c r="A295" s="38"/>
      <c r="B295" s="39"/>
      <c r="C295" s="257" t="s">
        <v>465</v>
      </c>
      <c r="D295" s="257" t="s">
        <v>274</v>
      </c>
      <c r="E295" s="258" t="s">
        <v>466</v>
      </c>
      <c r="F295" s="259" t="s">
        <v>467</v>
      </c>
      <c r="G295" s="260" t="s">
        <v>158</v>
      </c>
      <c r="H295" s="261">
        <v>25.398</v>
      </c>
      <c r="I295" s="262"/>
      <c r="J295" s="263">
        <f>ROUND(I295*H295,2)</f>
        <v>0</v>
      </c>
      <c r="K295" s="264"/>
      <c r="L295" s="265"/>
      <c r="M295" s="266" t="s">
        <v>19</v>
      </c>
      <c r="N295" s="267" t="s">
        <v>42</v>
      </c>
      <c r="O295" s="84"/>
      <c r="P295" s="215">
        <f>O295*H295</f>
        <v>0</v>
      </c>
      <c r="Q295" s="215">
        <v>0.028000000000000001</v>
      </c>
      <c r="R295" s="215">
        <f>Q295*H295</f>
        <v>0.711144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183</v>
      </c>
      <c r="AT295" s="217" t="s">
        <v>274</v>
      </c>
      <c r="AU295" s="217" t="s">
        <v>81</v>
      </c>
      <c r="AY295" s="17" t="s">
        <v>131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79</v>
      </c>
      <c r="BK295" s="218">
        <f>ROUND(I295*H295,2)</f>
        <v>0</v>
      </c>
      <c r="BL295" s="17" t="s">
        <v>137</v>
      </c>
      <c r="BM295" s="217" t="s">
        <v>468</v>
      </c>
    </row>
    <row r="296" s="14" customFormat="1">
      <c r="A296" s="14"/>
      <c r="B296" s="235"/>
      <c r="C296" s="236"/>
      <c r="D296" s="226" t="s">
        <v>141</v>
      </c>
      <c r="E296" s="237" t="s">
        <v>19</v>
      </c>
      <c r="F296" s="238" t="s">
        <v>469</v>
      </c>
      <c r="G296" s="236"/>
      <c r="H296" s="239">
        <v>25.398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141</v>
      </c>
      <c r="AU296" s="245" t="s">
        <v>81</v>
      </c>
      <c r="AV296" s="14" t="s">
        <v>81</v>
      </c>
      <c r="AW296" s="14" t="s">
        <v>33</v>
      </c>
      <c r="AX296" s="14" t="s">
        <v>79</v>
      </c>
      <c r="AY296" s="245" t="s">
        <v>131</v>
      </c>
    </row>
    <row r="297" s="2" customFormat="1" ht="37.8" customHeight="1">
      <c r="A297" s="38"/>
      <c r="B297" s="39"/>
      <c r="C297" s="205" t="s">
        <v>470</v>
      </c>
      <c r="D297" s="205" t="s">
        <v>133</v>
      </c>
      <c r="E297" s="206" t="s">
        <v>471</v>
      </c>
      <c r="F297" s="207" t="s">
        <v>472</v>
      </c>
      <c r="G297" s="208" t="s">
        <v>136</v>
      </c>
      <c r="H297" s="209">
        <v>100</v>
      </c>
      <c r="I297" s="210"/>
      <c r="J297" s="211">
        <f>ROUND(I297*H297,2)</f>
        <v>0</v>
      </c>
      <c r="K297" s="212"/>
      <c r="L297" s="44"/>
      <c r="M297" s="213" t="s">
        <v>19</v>
      </c>
      <c r="N297" s="214" t="s">
        <v>42</v>
      </c>
      <c r="O297" s="84"/>
      <c r="P297" s="215">
        <f>O297*H297</f>
        <v>0</v>
      </c>
      <c r="Q297" s="215">
        <v>0.00012999999999999999</v>
      </c>
      <c r="R297" s="215">
        <f>Q297*H297</f>
        <v>0.012999999999999999</v>
      </c>
      <c r="S297" s="215">
        <v>0</v>
      </c>
      <c r="T297" s="21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7" t="s">
        <v>137</v>
      </c>
      <c r="AT297" s="217" t="s">
        <v>133</v>
      </c>
      <c r="AU297" s="217" t="s">
        <v>81</v>
      </c>
      <c r="AY297" s="17" t="s">
        <v>131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7" t="s">
        <v>79</v>
      </c>
      <c r="BK297" s="218">
        <f>ROUND(I297*H297,2)</f>
        <v>0</v>
      </c>
      <c r="BL297" s="17" t="s">
        <v>137</v>
      </c>
      <c r="BM297" s="217" t="s">
        <v>473</v>
      </c>
    </row>
    <row r="298" s="2" customFormat="1">
      <c r="A298" s="38"/>
      <c r="B298" s="39"/>
      <c r="C298" s="40"/>
      <c r="D298" s="219" t="s">
        <v>139</v>
      </c>
      <c r="E298" s="40"/>
      <c r="F298" s="220" t="s">
        <v>474</v>
      </c>
      <c r="G298" s="40"/>
      <c r="H298" s="40"/>
      <c r="I298" s="221"/>
      <c r="J298" s="40"/>
      <c r="K298" s="40"/>
      <c r="L298" s="44"/>
      <c r="M298" s="222"/>
      <c r="N298" s="223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81</v>
      </c>
    </row>
    <row r="299" s="2" customFormat="1" ht="37.8" customHeight="1">
      <c r="A299" s="38"/>
      <c r="B299" s="39"/>
      <c r="C299" s="205" t="s">
        <v>475</v>
      </c>
      <c r="D299" s="205" t="s">
        <v>133</v>
      </c>
      <c r="E299" s="206" t="s">
        <v>476</v>
      </c>
      <c r="F299" s="207" t="s">
        <v>477</v>
      </c>
      <c r="G299" s="208" t="s">
        <v>136</v>
      </c>
      <c r="H299" s="209">
        <v>163.02000000000001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42</v>
      </c>
      <c r="O299" s="84"/>
      <c r="P299" s="215">
        <f>O299*H299</f>
        <v>0</v>
      </c>
      <c r="Q299" s="215">
        <v>4.0000000000000003E-05</v>
      </c>
      <c r="R299" s="215">
        <f>Q299*H299</f>
        <v>0.0065208000000000011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137</v>
      </c>
      <c r="AT299" s="217" t="s">
        <v>133</v>
      </c>
      <c r="AU299" s="217" t="s">
        <v>81</v>
      </c>
      <c r="AY299" s="17" t="s">
        <v>131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79</v>
      </c>
      <c r="BK299" s="218">
        <f>ROUND(I299*H299,2)</f>
        <v>0</v>
      </c>
      <c r="BL299" s="17" t="s">
        <v>137</v>
      </c>
      <c r="BM299" s="217" t="s">
        <v>478</v>
      </c>
    </row>
    <row r="300" s="2" customFormat="1">
      <c r="A300" s="38"/>
      <c r="B300" s="39"/>
      <c r="C300" s="40"/>
      <c r="D300" s="219" t="s">
        <v>139</v>
      </c>
      <c r="E300" s="40"/>
      <c r="F300" s="220" t="s">
        <v>479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139</v>
      </c>
      <c r="AU300" s="17" t="s">
        <v>81</v>
      </c>
    </row>
    <row r="301" s="2" customFormat="1">
      <c r="A301" s="38"/>
      <c r="B301" s="39"/>
      <c r="C301" s="40"/>
      <c r="D301" s="226" t="s">
        <v>462</v>
      </c>
      <c r="E301" s="40"/>
      <c r="F301" s="268" t="s">
        <v>480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462</v>
      </c>
      <c r="AU301" s="17" t="s">
        <v>81</v>
      </c>
    </row>
    <row r="302" s="14" customFormat="1">
      <c r="A302" s="14"/>
      <c r="B302" s="235"/>
      <c r="C302" s="236"/>
      <c r="D302" s="226" t="s">
        <v>141</v>
      </c>
      <c r="E302" s="237" t="s">
        <v>19</v>
      </c>
      <c r="F302" s="238" t="s">
        <v>320</v>
      </c>
      <c r="G302" s="236"/>
      <c r="H302" s="239">
        <v>80.540000000000006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141</v>
      </c>
      <c r="AU302" s="245" t="s">
        <v>81</v>
      </c>
      <c r="AV302" s="14" t="s">
        <v>81</v>
      </c>
      <c r="AW302" s="14" t="s">
        <v>33</v>
      </c>
      <c r="AX302" s="14" t="s">
        <v>71</v>
      </c>
      <c r="AY302" s="245" t="s">
        <v>131</v>
      </c>
    </row>
    <row r="303" s="14" customFormat="1">
      <c r="A303" s="14"/>
      <c r="B303" s="235"/>
      <c r="C303" s="236"/>
      <c r="D303" s="226" t="s">
        <v>141</v>
      </c>
      <c r="E303" s="237" t="s">
        <v>19</v>
      </c>
      <c r="F303" s="238" t="s">
        <v>481</v>
      </c>
      <c r="G303" s="236"/>
      <c r="H303" s="239">
        <v>56.07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141</v>
      </c>
      <c r="AU303" s="245" t="s">
        <v>81</v>
      </c>
      <c r="AV303" s="14" t="s">
        <v>81</v>
      </c>
      <c r="AW303" s="14" t="s">
        <v>33</v>
      </c>
      <c r="AX303" s="14" t="s">
        <v>71</v>
      </c>
      <c r="AY303" s="245" t="s">
        <v>131</v>
      </c>
    </row>
    <row r="304" s="14" customFormat="1">
      <c r="A304" s="14"/>
      <c r="B304" s="235"/>
      <c r="C304" s="236"/>
      <c r="D304" s="226" t="s">
        <v>141</v>
      </c>
      <c r="E304" s="237" t="s">
        <v>19</v>
      </c>
      <c r="F304" s="238" t="s">
        <v>482</v>
      </c>
      <c r="G304" s="236"/>
      <c r="H304" s="239">
        <v>26.41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141</v>
      </c>
      <c r="AU304" s="245" t="s">
        <v>81</v>
      </c>
      <c r="AV304" s="14" t="s">
        <v>81</v>
      </c>
      <c r="AW304" s="14" t="s">
        <v>33</v>
      </c>
      <c r="AX304" s="14" t="s">
        <v>71</v>
      </c>
      <c r="AY304" s="245" t="s">
        <v>131</v>
      </c>
    </row>
    <row r="305" s="15" customFormat="1">
      <c r="A305" s="15"/>
      <c r="B305" s="246"/>
      <c r="C305" s="247"/>
      <c r="D305" s="226" t="s">
        <v>141</v>
      </c>
      <c r="E305" s="248" t="s">
        <v>19</v>
      </c>
      <c r="F305" s="249" t="s">
        <v>220</v>
      </c>
      <c r="G305" s="247"/>
      <c r="H305" s="250">
        <v>163.02000000000001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141</v>
      </c>
      <c r="AU305" s="256" t="s">
        <v>81</v>
      </c>
      <c r="AV305" s="15" t="s">
        <v>137</v>
      </c>
      <c r="AW305" s="15" t="s">
        <v>33</v>
      </c>
      <c r="AX305" s="15" t="s">
        <v>79</v>
      </c>
      <c r="AY305" s="256" t="s">
        <v>131</v>
      </c>
    </row>
    <row r="306" s="2" customFormat="1" ht="44.25" customHeight="1">
      <c r="A306" s="38"/>
      <c r="B306" s="39"/>
      <c r="C306" s="205" t="s">
        <v>483</v>
      </c>
      <c r="D306" s="205" t="s">
        <v>133</v>
      </c>
      <c r="E306" s="206" t="s">
        <v>484</v>
      </c>
      <c r="F306" s="207" t="s">
        <v>485</v>
      </c>
      <c r="G306" s="208" t="s">
        <v>136</v>
      </c>
      <c r="H306" s="209">
        <v>13.48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42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0.13100000000000001</v>
      </c>
      <c r="T306" s="216">
        <f>S306*H306</f>
        <v>1.7658800000000001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137</v>
      </c>
      <c r="AT306" s="217" t="s">
        <v>133</v>
      </c>
      <c r="AU306" s="217" t="s">
        <v>81</v>
      </c>
      <c r="AY306" s="17" t="s">
        <v>131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79</v>
      </c>
      <c r="BK306" s="218">
        <f>ROUND(I306*H306,2)</f>
        <v>0</v>
      </c>
      <c r="BL306" s="17" t="s">
        <v>137</v>
      </c>
      <c r="BM306" s="217" t="s">
        <v>486</v>
      </c>
    </row>
    <row r="307" s="2" customFormat="1">
      <c r="A307" s="38"/>
      <c r="B307" s="39"/>
      <c r="C307" s="40"/>
      <c r="D307" s="219" t="s">
        <v>139</v>
      </c>
      <c r="E307" s="40"/>
      <c r="F307" s="220" t="s">
        <v>487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139</v>
      </c>
      <c r="AU307" s="17" t="s">
        <v>81</v>
      </c>
    </row>
    <row r="308" s="14" customFormat="1">
      <c r="A308" s="14"/>
      <c r="B308" s="235"/>
      <c r="C308" s="236"/>
      <c r="D308" s="226" t="s">
        <v>141</v>
      </c>
      <c r="E308" s="237" t="s">
        <v>19</v>
      </c>
      <c r="F308" s="238" t="s">
        <v>488</v>
      </c>
      <c r="G308" s="236"/>
      <c r="H308" s="239">
        <v>13.48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141</v>
      </c>
      <c r="AU308" s="245" t="s">
        <v>81</v>
      </c>
      <c r="AV308" s="14" t="s">
        <v>81</v>
      </c>
      <c r="AW308" s="14" t="s">
        <v>33</v>
      </c>
      <c r="AX308" s="14" t="s">
        <v>79</v>
      </c>
      <c r="AY308" s="245" t="s">
        <v>131</v>
      </c>
    </row>
    <row r="309" s="2" customFormat="1" ht="44.25" customHeight="1">
      <c r="A309" s="38"/>
      <c r="B309" s="39"/>
      <c r="C309" s="205" t="s">
        <v>489</v>
      </c>
      <c r="D309" s="205" t="s">
        <v>133</v>
      </c>
      <c r="E309" s="206" t="s">
        <v>490</v>
      </c>
      <c r="F309" s="207" t="s">
        <v>491</v>
      </c>
      <c r="G309" s="208" t="s">
        <v>136</v>
      </c>
      <c r="H309" s="209">
        <v>26.148</v>
      </c>
      <c r="I309" s="210"/>
      <c r="J309" s="211">
        <f>ROUND(I309*H309,2)</f>
        <v>0</v>
      </c>
      <c r="K309" s="212"/>
      <c r="L309" s="44"/>
      <c r="M309" s="213" t="s">
        <v>19</v>
      </c>
      <c r="N309" s="214" t="s">
        <v>42</v>
      </c>
      <c r="O309" s="84"/>
      <c r="P309" s="215">
        <f>O309*H309</f>
        <v>0</v>
      </c>
      <c r="Q309" s="215">
        <v>0</v>
      </c>
      <c r="R309" s="215">
        <f>Q309*H309</f>
        <v>0</v>
      </c>
      <c r="S309" s="215">
        <v>0.26100000000000001</v>
      </c>
      <c r="T309" s="216">
        <f>S309*H309</f>
        <v>6.8246280000000006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7" t="s">
        <v>137</v>
      </c>
      <c r="AT309" s="217" t="s">
        <v>133</v>
      </c>
      <c r="AU309" s="217" t="s">
        <v>81</v>
      </c>
      <c r="AY309" s="17" t="s">
        <v>131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7" t="s">
        <v>79</v>
      </c>
      <c r="BK309" s="218">
        <f>ROUND(I309*H309,2)</f>
        <v>0</v>
      </c>
      <c r="BL309" s="17" t="s">
        <v>137</v>
      </c>
      <c r="BM309" s="217" t="s">
        <v>492</v>
      </c>
    </row>
    <row r="310" s="2" customFormat="1">
      <c r="A310" s="38"/>
      <c r="B310" s="39"/>
      <c r="C310" s="40"/>
      <c r="D310" s="219" t="s">
        <v>139</v>
      </c>
      <c r="E310" s="40"/>
      <c r="F310" s="220" t="s">
        <v>493</v>
      </c>
      <c r="G310" s="40"/>
      <c r="H310" s="40"/>
      <c r="I310" s="221"/>
      <c r="J310" s="40"/>
      <c r="K310" s="40"/>
      <c r="L310" s="44"/>
      <c r="M310" s="222"/>
      <c r="N310" s="223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139</v>
      </c>
      <c r="AU310" s="17" t="s">
        <v>81</v>
      </c>
    </row>
    <row r="311" s="14" customFormat="1">
      <c r="A311" s="14"/>
      <c r="B311" s="235"/>
      <c r="C311" s="236"/>
      <c r="D311" s="226" t="s">
        <v>141</v>
      </c>
      <c r="E311" s="237" t="s">
        <v>19</v>
      </c>
      <c r="F311" s="238" t="s">
        <v>494</v>
      </c>
      <c r="G311" s="236"/>
      <c r="H311" s="239">
        <v>26.148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141</v>
      </c>
      <c r="AU311" s="245" t="s">
        <v>81</v>
      </c>
      <c r="AV311" s="14" t="s">
        <v>81</v>
      </c>
      <c r="AW311" s="14" t="s">
        <v>33</v>
      </c>
      <c r="AX311" s="14" t="s">
        <v>79</v>
      </c>
      <c r="AY311" s="245" t="s">
        <v>131</v>
      </c>
    </row>
    <row r="312" s="2" customFormat="1" ht="24.15" customHeight="1">
      <c r="A312" s="38"/>
      <c r="B312" s="39"/>
      <c r="C312" s="205" t="s">
        <v>495</v>
      </c>
      <c r="D312" s="205" t="s">
        <v>133</v>
      </c>
      <c r="E312" s="206" t="s">
        <v>496</v>
      </c>
      <c r="F312" s="207" t="s">
        <v>497</v>
      </c>
      <c r="G312" s="208" t="s">
        <v>158</v>
      </c>
      <c r="H312" s="209">
        <v>4.7999999999999998</v>
      </c>
      <c r="I312" s="210"/>
      <c r="J312" s="211">
        <f>ROUND(I312*H312,2)</f>
        <v>0</v>
      </c>
      <c r="K312" s="212"/>
      <c r="L312" s="44"/>
      <c r="M312" s="213" t="s">
        <v>19</v>
      </c>
      <c r="N312" s="214" t="s">
        <v>42</v>
      </c>
      <c r="O312" s="84"/>
      <c r="P312" s="215">
        <f>O312*H312</f>
        <v>0</v>
      </c>
      <c r="Q312" s="215">
        <v>0</v>
      </c>
      <c r="R312" s="215">
        <f>Q312*H312</f>
        <v>0</v>
      </c>
      <c r="S312" s="215">
        <v>0.070000000000000007</v>
      </c>
      <c r="T312" s="216">
        <f>S312*H312</f>
        <v>0.33600000000000002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7" t="s">
        <v>137</v>
      </c>
      <c r="AT312" s="217" t="s">
        <v>133</v>
      </c>
      <c r="AU312" s="217" t="s">
        <v>81</v>
      </c>
      <c r="AY312" s="17" t="s">
        <v>131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7" t="s">
        <v>79</v>
      </c>
      <c r="BK312" s="218">
        <f>ROUND(I312*H312,2)</f>
        <v>0</v>
      </c>
      <c r="BL312" s="17" t="s">
        <v>137</v>
      </c>
      <c r="BM312" s="217" t="s">
        <v>498</v>
      </c>
    </row>
    <row r="313" s="2" customFormat="1">
      <c r="A313" s="38"/>
      <c r="B313" s="39"/>
      <c r="C313" s="40"/>
      <c r="D313" s="219" t="s">
        <v>139</v>
      </c>
      <c r="E313" s="40"/>
      <c r="F313" s="220" t="s">
        <v>499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139</v>
      </c>
      <c r="AU313" s="17" t="s">
        <v>81</v>
      </c>
    </row>
    <row r="314" s="14" customFormat="1">
      <c r="A314" s="14"/>
      <c r="B314" s="235"/>
      <c r="C314" s="236"/>
      <c r="D314" s="226" t="s">
        <v>141</v>
      </c>
      <c r="E314" s="237" t="s">
        <v>19</v>
      </c>
      <c r="F314" s="238" t="s">
        <v>272</v>
      </c>
      <c r="G314" s="236"/>
      <c r="H314" s="239">
        <v>4.7999999999999998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141</v>
      </c>
      <c r="AU314" s="245" t="s">
        <v>81</v>
      </c>
      <c r="AV314" s="14" t="s">
        <v>81</v>
      </c>
      <c r="AW314" s="14" t="s">
        <v>33</v>
      </c>
      <c r="AX314" s="14" t="s">
        <v>79</v>
      </c>
      <c r="AY314" s="245" t="s">
        <v>131</v>
      </c>
    </row>
    <row r="315" s="2" customFormat="1" ht="37.8" customHeight="1">
      <c r="A315" s="38"/>
      <c r="B315" s="39"/>
      <c r="C315" s="205" t="s">
        <v>500</v>
      </c>
      <c r="D315" s="205" t="s">
        <v>133</v>
      </c>
      <c r="E315" s="206" t="s">
        <v>501</v>
      </c>
      <c r="F315" s="207" t="s">
        <v>502</v>
      </c>
      <c r="G315" s="208" t="s">
        <v>136</v>
      </c>
      <c r="H315" s="209">
        <v>10.404999999999999</v>
      </c>
      <c r="I315" s="210"/>
      <c r="J315" s="211">
        <f>ROUND(I315*H315,2)</f>
        <v>0</v>
      </c>
      <c r="K315" s="212"/>
      <c r="L315" s="44"/>
      <c r="M315" s="213" t="s">
        <v>19</v>
      </c>
      <c r="N315" s="214" t="s">
        <v>42</v>
      </c>
      <c r="O315" s="84"/>
      <c r="P315" s="215">
        <f>O315*H315</f>
        <v>0</v>
      </c>
      <c r="Q315" s="215">
        <v>0</v>
      </c>
      <c r="R315" s="215">
        <f>Q315*H315</f>
        <v>0</v>
      </c>
      <c r="S315" s="215">
        <v>0.037999999999999999</v>
      </c>
      <c r="T315" s="216">
        <f>S315*H315</f>
        <v>0.39538999999999996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7" t="s">
        <v>137</v>
      </c>
      <c r="AT315" s="217" t="s">
        <v>133</v>
      </c>
      <c r="AU315" s="217" t="s">
        <v>81</v>
      </c>
      <c r="AY315" s="17" t="s">
        <v>131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7" t="s">
        <v>79</v>
      </c>
      <c r="BK315" s="218">
        <f>ROUND(I315*H315,2)</f>
        <v>0</v>
      </c>
      <c r="BL315" s="17" t="s">
        <v>137</v>
      </c>
      <c r="BM315" s="217" t="s">
        <v>503</v>
      </c>
    </row>
    <row r="316" s="2" customFormat="1">
      <c r="A316" s="38"/>
      <c r="B316" s="39"/>
      <c r="C316" s="40"/>
      <c r="D316" s="219" t="s">
        <v>139</v>
      </c>
      <c r="E316" s="40"/>
      <c r="F316" s="220" t="s">
        <v>504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139</v>
      </c>
      <c r="AU316" s="17" t="s">
        <v>81</v>
      </c>
    </row>
    <row r="317" s="13" customFormat="1">
      <c r="A317" s="13"/>
      <c r="B317" s="224"/>
      <c r="C317" s="225"/>
      <c r="D317" s="226" t="s">
        <v>141</v>
      </c>
      <c r="E317" s="227" t="s">
        <v>19</v>
      </c>
      <c r="F317" s="228" t="s">
        <v>505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141</v>
      </c>
      <c r="AU317" s="234" t="s">
        <v>81</v>
      </c>
      <c r="AV317" s="13" t="s">
        <v>79</v>
      </c>
      <c r="AW317" s="13" t="s">
        <v>33</v>
      </c>
      <c r="AX317" s="13" t="s">
        <v>71</v>
      </c>
      <c r="AY317" s="234" t="s">
        <v>131</v>
      </c>
    </row>
    <row r="318" s="14" customFormat="1">
      <c r="A318" s="14"/>
      <c r="B318" s="235"/>
      <c r="C318" s="236"/>
      <c r="D318" s="226" t="s">
        <v>141</v>
      </c>
      <c r="E318" s="237" t="s">
        <v>19</v>
      </c>
      <c r="F318" s="238" t="s">
        <v>429</v>
      </c>
      <c r="G318" s="236"/>
      <c r="H318" s="239">
        <v>10.404999999999999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141</v>
      </c>
      <c r="AU318" s="245" t="s">
        <v>81</v>
      </c>
      <c r="AV318" s="14" t="s">
        <v>81</v>
      </c>
      <c r="AW318" s="14" t="s">
        <v>33</v>
      </c>
      <c r="AX318" s="14" t="s">
        <v>79</v>
      </c>
      <c r="AY318" s="245" t="s">
        <v>131</v>
      </c>
    </row>
    <row r="319" s="2" customFormat="1" ht="55.5" customHeight="1">
      <c r="A319" s="38"/>
      <c r="B319" s="39"/>
      <c r="C319" s="205" t="s">
        <v>506</v>
      </c>
      <c r="D319" s="205" t="s">
        <v>133</v>
      </c>
      <c r="E319" s="206" t="s">
        <v>507</v>
      </c>
      <c r="F319" s="207" t="s">
        <v>508</v>
      </c>
      <c r="G319" s="208" t="s">
        <v>136</v>
      </c>
      <c r="H319" s="209">
        <v>1.5560000000000001</v>
      </c>
      <c r="I319" s="210"/>
      <c r="J319" s="211">
        <f>ROUND(I319*H319,2)</f>
        <v>0</v>
      </c>
      <c r="K319" s="212"/>
      <c r="L319" s="44"/>
      <c r="M319" s="213" t="s">
        <v>19</v>
      </c>
      <c r="N319" s="214" t="s">
        <v>42</v>
      </c>
      <c r="O319" s="84"/>
      <c r="P319" s="215">
        <f>O319*H319</f>
        <v>0</v>
      </c>
      <c r="Q319" s="215">
        <v>0</v>
      </c>
      <c r="R319" s="215">
        <f>Q319*H319</f>
        <v>0</v>
      </c>
      <c r="S319" s="215">
        <v>0.183</v>
      </c>
      <c r="T319" s="216">
        <f>S319*H319</f>
        <v>0.284748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7" t="s">
        <v>137</v>
      </c>
      <c r="AT319" s="217" t="s">
        <v>133</v>
      </c>
      <c r="AU319" s="217" t="s">
        <v>81</v>
      </c>
      <c r="AY319" s="17" t="s">
        <v>131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7" t="s">
        <v>79</v>
      </c>
      <c r="BK319" s="218">
        <f>ROUND(I319*H319,2)</f>
        <v>0</v>
      </c>
      <c r="BL319" s="17" t="s">
        <v>137</v>
      </c>
      <c r="BM319" s="217" t="s">
        <v>509</v>
      </c>
    </row>
    <row r="320" s="2" customFormat="1">
      <c r="A320" s="38"/>
      <c r="B320" s="39"/>
      <c r="C320" s="40"/>
      <c r="D320" s="219" t="s">
        <v>139</v>
      </c>
      <c r="E320" s="40"/>
      <c r="F320" s="220" t="s">
        <v>510</v>
      </c>
      <c r="G320" s="40"/>
      <c r="H320" s="40"/>
      <c r="I320" s="221"/>
      <c r="J320" s="40"/>
      <c r="K320" s="40"/>
      <c r="L320" s="44"/>
      <c r="M320" s="222"/>
      <c r="N320" s="223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139</v>
      </c>
      <c r="AU320" s="17" t="s">
        <v>81</v>
      </c>
    </row>
    <row r="321" s="13" customFormat="1">
      <c r="A321" s="13"/>
      <c r="B321" s="224"/>
      <c r="C321" s="225"/>
      <c r="D321" s="226" t="s">
        <v>141</v>
      </c>
      <c r="E321" s="227" t="s">
        <v>19</v>
      </c>
      <c r="F321" s="228" t="s">
        <v>511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141</v>
      </c>
      <c r="AU321" s="234" t="s">
        <v>81</v>
      </c>
      <c r="AV321" s="13" t="s">
        <v>79</v>
      </c>
      <c r="AW321" s="13" t="s">
        <v>33</v>
      </c>
      <c r="AX321" s="13" t="s">
        <v>71</v>
      </c>
      <c r="AY321" s="234" t="s">
        <v>131</v>
      </c>
    </row>
    <row r="322" s="14" customFormat="1">
      <c r="A322" s="14"/>
      <c r="B322" s="235"/>
      <c r="C322" s="236"/>
      <c r="D322" s="226" t="s">
        <v>141</v>
      </c>
      <c r="E322" s="237" t="s">
        <v>19</v>
      </c>
      <c r="F322" s="238" t="s">
        <v>512</v>
      </c>
      <c r="G322" s="236"/>
      <c r="H322" s="239">
        <v>1.5560000000000001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141</v>
      </c>
      <c r="AU322" s="245" t="s">
        <v>81</v>
      </c>
      <c r="AV322" s="14" t="s">
        <v>81</v>
      </c>
      <c r="AW322" s="14" t="s">
        <v>33</v>
      </c>
      <c r="AX322" s="14" t="s">
        <v>79</v>
      </c>
      <c r="AY322" s="245" t="s">
        <v>131</v>
      </c>
    </row>
    <row r="323" s="2" customFormat="1" ht="55.5" customHeight="1">
      <c r="A323" s="38"/>
      <c r="B323" s="39"/>
      <c r="C323" s="205" t="s">
        <v>513</v>
      </c>
      <c r="D323" s="205" t="s">
        <v>133</v>
      </c>
      <c r="E323" s="206" t="s">
        <v>514</v>
      </c>
      <c r="F323" s="207" t="s">
        <v>515</v>
      </c>
      <c r="G323" s="208" t="s">
        <v>136</v>
      </c>
      <c r="H323" s="209">
        <v>3.5179999999999998</v>
      </c>
      <c r="I323" s="210"/>
      <c r="J323" s="211">
        <f>ROUND(I323*H323,2)</f>
        <v>0</v>
      </c>
      <c r="K323" s="212"/>
      <c r="L323" s="44"/>
      <c r="M323" s="213" t="s">
        <v>19</v>
      </c>
      <c r="N323" s="214" t="s">
        <v>42</v>
      </c>
      <c r="O323" s="84"/>
      <c r="P323" s="215">
        <f>O323*H323</f>
        <v>0</v>
      </c>
      <c r="Q323" s="215">
        <v>0</v>
      </c>
      <c r="R323" s="215">
        <f>Q323*H323</f>
        <v>0</v>
      </c>
      <c r="S323" s="215">
        <v>0.27500000000000002</v>
      </c>
      <c r="T323" s="216">
        <f>S323*H323</f>
        <v>0.96745000000000003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7" t="s">
        <v>137</v>
      </c>
      <c r="AT323" s="217" t="s">
        <v>133</v>
      </c>
      <c r="AU323" s="217" t="s">
        <v>81</v>
      </c>
      <c r="AY323" s="17" t="s">
        <v>131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7" t="s">
        <v>79</v>
      </c>
      <c r="BK323" s="218">
        <f>ROUND(I323*H323,2)</f>
        <v>0</v>
      </c>
      <c r="BL323" s="17" t="s">
        <v>137</v>
      </c>
      <c r="BM323" s="217" t="s">
        <v>516</v>
      </c>
    </row>
    <row r="324" s="2" customFormat="1">
      <c r="A324" s="38"/>
      <c r="B324" s="39"/>
      <c r="C324" s="40"/>
      <c r="D324" s="219" t="s">
        <v>139</v>
      </c>
      <c r="E324" s="40"/>
      <c r="F324" s="220" t="s">
        <v>517</v>
      </c>
      <c r="G324" s="40"/>
      <c r="H324" s="40"/>
      <c r="I324" s="221"/>
      <c r="J324" s="40"/>
      <c r="K324" s="40"/>
      <c r="L324" s="44"/>
      <c r="M324" s="222"/>
      <c r="N324" s="223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139</v>
      </c>
      <c r="AU324" s="17" t="s">
        <v>81</v>
      </c>
    </row>
    <row r="325" s="13" customFormat="1">
      <c r="A325" s="13"/>
      <c r="B325" s="224"/>
      <c r="C325" s="225"/>
      <c r="D325" s="226" t="s">
        <v>141</v>
      </c>
      <c r="E325" s="227" t="s">
        <v>19</v>
      </c>
      <c r="F325" s="228" t="s">
        <v>511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141</v>
      </c>
      <c r="AU325" s="234" t="s">
        <v>81</v>
      </c>
      <c r="AV325" s="13" t="s">
        <v>79</v>
      </c>
      <c r="AW325" s="13" t="s">
        <v>33</v>
      </c>
      <c r="AX325" s="13" t="s">
        <v>71</v>
      </c>
      <c r="AY325" s="234" t="s">
        <v>131</v>
      </c>
    </row>
    <row r="326" s="14" customFormat="1">
      <c r="A326" s="14"/>
      <c r="B326" s="235"/>
      <c r="C326" s="236"/>
      <c r="D326" s="226" t="s">
        <v>141</v>
      </c>
      <c r="E326" s="237" t="s">
        <v>19</v>
      </c>
      <c r="F326" s="238" t="s">
        <v>327</v>
      </c>
      <c r="G326" s="236"/>
      <c r="H326" s="239">
        <v>3.5179999999999998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141</v>
      </c>
      <c r="AU326" s="245" t="s">
        <v>81</v>
      </c>
      <c r="AV326" s="14" t="s">
        <v>81</v>
      </c>
      <c r="AW326" s="14" t="s">
        <v>33</v>
      </c>
      <c r="AX326" s="14" t="s">
        <v>79</v>
      </c>
      <c r="AY326" s="245" t="s">
        <v>131</v>
      </c>
    </row>
    <row r="327" s="2" customFormat="1" ht="44.25" customHeight="1">
      <c r="A327" s="38"/>
      <c r="B327" s="39"/>
      <c r="C327" s="205" t="s">
        <v>518</v>
      </c>
      <c r="D327" s="205" t="s">
        <v>133</v>
      </c>
      <c r="E327" s="206" t="s">
        <v>519</v>
      </c>
      <c r="F327" s="207" t="s">
        <v>520</v>
      </c>
      <c r="G327" s="208" t="s">
        <v>136</v>
      </c>
      <c r="H327" s="209">
        <v>8.1039999999999992</v>
      </c>
      <c r="I327" s="210"/>
      <c r="J327" s="211">
        <f>ROUND(I327*H327,2)</f>
        <v>0</v>
      </c>
      <c r="K327" s="212"/>
      <c r="L327" s="44"/>
      <c r="M327" s="213" t="s">
        <v>19</v>
      </c>
      <c r="N327" s="214" t="s">
        <v>42</v>
      </c>
      <c r="O327" s="84"/>
      <c r="P327" s="215">
        <f>O327*H327</f>
        <v>0</v>
      </c>
      <c r="Q327" s="215">
        <v>0</v>
      </c>
      <c r="R327" s="215">
        <f>Q327*H327</f>
        <v>0</v>
      </c>
      <c r="S327" s="215">
        <v>0.075999999999999998</v>
      </c>
      <c r="T327" s="216">
        <f>S327*H327</f>
        <v>0.6159039999999999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7" t="s">
        <v>137</v>
      </c>
      <c r="AT327" s="217" t="s">
        <v>133</v>
      </c>
      <c r="AU327" s="217" t="s">
        <v>81</v>
      </c>
      <c r="AY327" s="17" t="s">
        <v>131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7" t="s">
        <v>79</v>
      </c>
      <c r="BK327" s="218">
        <f>ROUND(I327*H327,2)</f>
        <v>0</v>
      </c>
      <c r="BL327" s="17" t="s">
        <v>137</v>
      </c>
      <c r="BM327" s="217" t="s">
        <v>521</v>
      </c>
    </row>
    <row r="328" s="2" customFormat="1">
      <c r="A328" s="38"/>
      <c r="B328" s="39"/>
      <c r="C328" s="40"/>
      <c r="D328" s="219" t="s">
        <v>139</v>
      </c>
      <c r="E328" s="40"/>
      <c r="F328" s="220" t="s">
        <v>522</v>
      </c>
      <c r="G328" s="40"/>
      <c r="H328" s="40"/>
      <c r="I328" s="221"/>
      <c r="J328" s="40"/>
      <c r="K328" s="40"/>
      <c r="L328" s="44"/>
      <c r="M328" s="222"/>
      <c r="N328" s="223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139</v>
      </c>
      <c r="AU328" s="17" t="s">
        <v>81</v>
      </c>
    </row>
    <row r="329" s="14" customFormat="1">
      <c r="A329" s="14"/>
      <c r="B329" s="235"/>
      <c r="C329" s="236"/>
      <c r="D329" s="226" t="s">
        <v>141</v>
      </c>
      <c r="E329" s="237" t="s">
        <v>19</v>
      </c>
      <c r="F329" s="238" t="s">
        <v>523</v>
      </c>
      <c r="G329" s="236"/>
      <c r="H329" s="239">
        <v>8.1039999999999992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141</v>
      </c>
      <c r="AU329" s="245" t="s">
        <v>81</v>
      </c>
      <c r="AV329" s="14" t="s">
        <v>81</v>
      </c>
      <c r="AW329" s="14" t="s">
        <v>33</v>
      </c>
      <c r="AX329" s="14" t="s">
        <v>79</v>
      </c>
      <c r="AY329" s="245" t="s">
        <v>131</v>
      </c>
    </row>
    <row r="330" s="2" customFormat="1" ht="37.8" customHeight="1">
      <c r="A330" s="38"/>
      <c r="B330" s="39"/>
      <c r="C330" s="205" t="s">
        <v>524</v>
      </c>
      <c r="D330" s="205" t="s">
        <v>133</v>
      </c>
      <c r="E330" s="206" t="s">
        <v>525</v>
      </c>
      <c r="F330" s="207" t="s">
        <v>526</v>
      </c>
      <c r="G330" s="208" t="s">
        <v>136</v>
      </c>
      <c r="H330" s="209">
        <v>3.1520000000000001</v>
      </c>
      <c r="I330" s="210"/>
      <c r="J330" s="211">
        <f>ROUND(I330*H330,2)</f>
        <v>0</v>
      </c>
      <c r="K330" s="212"/>
      <c r="L330" s="44"/>
      <c r="M330" s="213" t="s">
        <v>19</v>
      </c>
      <c r="N330" s="214" t="s">
        <v>42</v>
      </c>
      <c r="O330" s="84"/>
      <c r="P330" s="215">
        <f>O330*H330</f>
        <v>0</v>
      </c>
      <c r="Q330" s="215">
        <v>0</v>
      </c>
      <c r="R330" s="215">
        <f>Q330*H330</f>
        <v>0</v>
      </c>
      <c r="S330" s="215">
        <v>0.063</v>
      </c>
      <c r="T330" s="216">
        <f>S330*H330</f>
        <v>0.198576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7" t="s">
        <v>137</v>
      </c>
      <c r="AT330" s="217" t="s">
        <v>133</v>
      </c>
      <c r="AU330" s="217" t="s">
        <v>81</v>
      </c>
      <c r="AY330" s="17" t="s">
        <v>131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7" t="s">
        <v>79</v>
      </c>
      <c r="BK330" s="218">
        <f>ROUND(I330*H330,2)</f>
        <v>0</v>
      </c>
      <c r="BL330" s="17" t="s">
        <v>137</v>
      </c>
      <c r="BM330" s="217" t="s">
        <v>527</v>
      </c>
    </row>
    <row r="331" s="2" customFormat="1">
      <c r="A331" s="38"/>
      <c r="B331" s="39"/>
      <c r="C331" s="40"/>
      <c r="D331" s="219" t="s">
        <v>139</v>
      </c>
      <c r="E331" s="40"/>
      <c r="F331" s="220" t="s">
        <v>528</v>
      </c>
      <c r="G331" s="40"/>
      <c r="H331" s="40"/>
      <c r="I331" s="221"/>
      <c r="J331" s="40"/>
      <c r="K331" s="40"/>
      <c r="L331" s="44"/>
      <c r="M331" s="222"/>
      <c r="N331" s="223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139</v>
      </c>
      <c r="AU331" s="17" t="s">
        <v>81</v>
      </c>
    </row>
    <row r="332" s="14" customFormat="1">
      <c r="A332" s="14"/>
      <c r="B332" s="235"/>
      <c r="C332" s="236"/>
      <c r="D332" s="226" t="s">
        <v>141</v>
      </c>
      <c r="E332" s="237" t="s">
        <v>19</v>
      </c>
      <c r="F332" s="238" t="s">
        <v>529</v>
      </c>
      <c r="G332" s="236"/>
      <c r="H332" s="239">
        <v>2.4630000000000001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141</v>
      </c>
      <c r="AU332" s="245" t="s">
        <v>81</v>
      </c>
      <c r="AV332" s="14" t="s">
        <v>81</v>
      </c>
      <c r="AW332" s="14" t="s">
        <v>33</v>
      </c>
      <c r="AX332" s="14" t="s">
        <v>71</v>
      </c>
      <c r="AY332" s="245" t="s">
        <v>131</v>
      </c>
    </row>
    <row r="333" s="14" customFormat="1">
      <c r="A333" s="14"/>
      <c r="B333" s="235"/>
      <c r="C333" s="236"/>
      <c r="D333" s="226" t="s">
        <v>141</v>
      </c>
      <c r="E333" s="237" t="s">
        <v>19</v>
      </c>
      <c r="F333" s="238" t="s">
        <v>530</v>
      </c>
      <c r="G333" s="236"/>
      <c r="H333" s="239">
        <v>3.1520000000000001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141</v>
      </c>
      <c r="AU333" s="245" t="s">
        <v>81</v>
      </c>
      <c r="AV333" s="14" t="s">
        <v>81</v>
      </c>
      <c r="AW333" s="14" t="s">
        <v>33</v>
      </c>
      <c r="AX333" s="14" t="s">
        <v>79</v>
      </c>
      <c r="AY333" s="245" t="s">
        <v>131</v>
      </c>
    </row>
    <row r="334" s="2" customFormat="1" ht="55.5" customHeight="1">
      <c r="A334" s="38"/>
      <c r="B334" s="39"/>
      <c r="C334" s="205" t="s">
        <v>531</v>
      </c>
      <c r="D334" s="205" t="s">
        <v>133</v>
      </c>
      <c r="E334" s="206" t="s">
        <v>532</v>
      </c>
      <c r="F334" s="207" t="s">
        <v>533</v>
      </c>
      <c r="G334" s="208" t="s">
        <v>136</v>
      </c>
      <c r="H334" s="209">
        <v>2.0499999999999998</v>
      </c>
      <c r="I334" s="210"/>
      <c r="J334" s="211">
        <f>ROUND(I334*H334,2)</f>
        <v>0</v>
      </c>
      <c r="K334" s="212"/>
      <c r="L334" s="44"/>
      <c r="M334" s="213" t="s">
        <v>19</v>
      </c>
      <c r="N334" s="214" t="s">
        <v>42</v>
      </c>
      <c r="O334" s="84"/>
      <c r="P334" s="215">
        <f>O334*H334</f>
        <v>0</v>
      </c>
      <c r="Q334" s="215">
        <v>0</v>
      </c>
      <c r="R334" s="215">
        <f>Q334*H334</f>
        <v>0</v>
      </c>
      <c r="S334" s="215">
        <v>0.17999999999999999</v>
      </c>
      <c r="T334" s="216">
        <f>S334*H334</f>
        <v>0.36899999999999994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7" t="s">
        <v>137</v>
      </c>
      <c r="AT334" s="217" t="s">
        <v>133</v>
      </c>
      <c r="AU334" s="217" t="s">
        <v>81</v>
      </c>
      <c r="AY334" s="17" t="s">
        <v>131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7" t="s">
        <v>79</v>
      </c>
      <c r="BK334" s="218">
        <f>ROUND(I334*H334,2)</f>
        <v>0</v>
      </c>
      <c r="BL334" s="17" t="s">
        <v>137</v>
      </c>
      <c r="BM334" s="217" t="s">
        <v>534</v>
      </c>
    </row>
    <row r="335" s="2" customFormat="1">
      <c r="A335" s="38"/>
      <c r="B335" s="39"/>
      <c r="C335" s="40"/>
      <c r="D335" s="219" t="s">
        <v>139</v>
      </c>
      <c r="E335" s="40"/>
      <c r="F335" s="220" t="s">
        <v>535</v>
      </c>
      <c r="G335" s="40"/>
      <c r="H335" s="40"/>
      <c r="I335" s="221"/>
      <c r="J335" s="40"/>
      <c r="K335" s="40"/>
      <c r="L335" s="44"/>
      <c r="M335" s="222"/>
      <c r="N335" s="223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139</v>
      </c>
      <c r="AU335" s="17" t="s">
        <v>81</v>
      </c>
    </row>
    <row r="336" s="14" customFormat="1">
      <c r="A336" s="14"/>
      <c r="B336" s="235"/>
      <c r="C336" s="236"/>
      <c r="D336" s="226" t="s">
        <v>141</v>
      </c>
      <c r="E336" s="237" t="s">
        <v>19</v>
      </c>
      <c r="F336" s="238" t="s">
        <v>536</v>
      </c>
      <c r="G336" s="236"/>
      <c r="H336" s="239">
        <v>2.0499999999999998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141</v>
      </c>
      <c r="AU336" s="245" t="s">
        <v>81</v>
      </c>
      <c r="AV336" s="14" t="s">
        <v>81</v>
      </c>
      <c r="AW336" s="14" t="s">
        <v>33</v>
      </c>
      <c r="AX336" s="14" t="s">
        <v>79</v>
      </c>
      <c r="AY336" s="245" t="s">
        <v>131</v>
      </c>
    </row>
    <row r="337" s="2" customFormat="1" ht="55.5" customHeight="1">
      <c r="A337" s="38"/>
      <c r="B337" s="39"/>
      <c r="C337" s="205" t="s">
        <v>537</v>
      </c>
      <c r="D337" s="205" t="s">
        <v>133</v>
      </c>
      <c r="E337" s="206" t="s">
        <v>538</v>
      </c>
      <c r="F337" s="207" t="s">
        <v>539</v>
      </c>
      <c r="G337" s="208" t="s">
        <v>136</v>
      </c>
      <c r="H337" s="209">
        <v>3.7799999999999998</v>
      </c>
      <c r="I337" s="210"/>
      <c r="J337" s="211">
        <f>ROUND(I337*H337,2)</f>
        <v>0</v>
      </c>
      <c r="K337" s="212"/>
      <c r="L337" s="44"/>
      <c r="M337" s="213" t="s">
        <v>19</v>
      </c>
      <c r="N337" s="214" t="s">
        <v>42</v>
      </c>
      <c r="O337" s="84"/>
      <c r="P337" s="215">
        <f>O337*H337</f>
        <v>0</v>
      </c>
      <c r="Q337" s="215">
        <v>0</v>
      </c>
      <c r="R337" s="215">
        <f>Q337*H337</f>
        <v>0</v>
      </c>
      <c r="S337" s="215">
        <v>0.27000000000000002</v>
      </c>
      <c r="T337" s="216">
        <f>S337*H337</f>
        <v>1.0206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7" t="s">
        <v>137</v>
      </c>
      <c r="AT337" s="217" t="s">
        <v>133</v>
      </c>
      <c r="AU337" s="217" t="s">
        <v>81</v>
      </c>
      <c r="AY337" s="17" t="s">
        <v>131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7" t="s">
        <v>79</v>
      </c>
      <c r="BK337" s="218">
        <f>ROUND(I337*H337,2)</f>
        <v>0</v>
      </c>
      <c r="BL337" s="17" t="s">
        <v>137</v>
      </c>
      <c r="BM337" s="217" t="s">
        <v>540</v>
      </c>
    </row>
    <row r="338" s="2" customFormat="1">
      <c r="A338" s="38"/>
      <c r="B338" s="39"/>
      <c r="C338" s="40"/>
      <c r="D338" s="219" t="s">
        <v>139</v>
      </c>
      <c r="E338" s="40"/>
      <c r="F338" s="220" t="s">
        <v>541</v>
      </c>
      <c r="G338" s="40"/>
      <c r="H338" s="40"/>
      <c r="I338" s="221"/>
      <c r="J338" s="40"/>
      <c r="K338" s="40"/>
      <c r="L338" s="44"/>
      <c r="M338" s="222"/>
      <c r="N338" s="223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139</v>
      </c>
      <c r="AU338" s="17" t="s">
        <v>81</v>
      </c>
    </row>
    <row r="339" s="14" customFormat="1">
      <c r="A339" s="14"/>
      <c r="B339" s="235"/>
      <c r="C339" s="236"/>
      <c r="D339" s="226" t="s">
        <v>141</v>
      </c>
      <c r="E339" s="237" t="s">
        <v>19</v>
      </c>
      <c r="F339" s="238" t="s">
        <v>542</v>
      </c>
      <c r="G339" s="236"/>
      <c r="H339" s="239">
        <v>3.7799999999999998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141</v>
      </c>
      <c r="AU339" s="245" t="s">
        <v>81</v>
      </c>
      <c r="AV339" s="14" t="s">
        <v>81</v>
      </c>
      <c r="AW339" s="14" t="s">
        <v>33</v>
      </c>
      <c r="AX339" s="14" t="s">
        <v>79</v>
      </c>
      <c r="AY339" s="245" t="s">
        <v>131</v>
      </c>
    </row>
    <row r="340" s="2" customFormat="1" ht="49.05" customHeight="1">
      <c r="A340" s="38"/>
      <c r="B340" s="39"/>
      <c r="C340" s="205" t="s">
        <v>543</v>
      </c>
      <c r="D340" s="205" t="s">
        <v>133</v>
      </c>
      <c r="E340" s="206" t="s">
        <v>544</v>
      </c>
      <c r="F340" s="207" t="s">
        <v>545</v>
      </c>
      <c r="G340" s="208" t="s">
        <v>158</v>
      </c>
      <c r="H340" s="209">
        <v>6.7999999999999998</v>
      </c>
      <c r="I340" s="210"/>
      <c r="J340" s="211">
        <f>ROUND(I340*H340,2)</f>
        <v>0</v>
      </c>
      <c r="K340" s="212"/>
      <c r="L340" s="44"/>
      <c r="M340" s="213" t="s">
        <v>19</v>
      </c>
      <c r="N340" s="214" t="s">
        <v>42</v>
      </c>
      <c r="O340" s="84"/>
      <c r="P340" s="215">
        <f>O340*H340</f>
        <v>0</v>
      </c>
      <c r="Q340" s="215">
        <v>0</v>
      </c>
      <c r="R340" s="215">
        <f>Q340*H340</f>
        <v>0</v>
      </c>
      <c r="S340" s="215">
        <v>0.042000000000000003</v>
      </c>
      <c r="T340" s="216">
        <f>S340*H340</f>
        <v>0.28560000000000002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7" t="s">
        <v>137</v>
      </c>
      <c r="AT340" s="217" t="s">
        <v>133</v>
      </c>
      <c r="AU340" s="217" t="s">
        <v>81</v>
      </c>
      <c r="AY340" s="17" t="s">
        <v>131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7" t="s">
        <v>79</v>
      </c>
      <c r="BK340" s="218">
        <f>ROUND(I340*H340,2)</f>
        <v>0</v>
      </c>
      <c r="BL340" s="17" t="s">
        <v>137</v>
      </c>
      <c r="BM340" s="217" t="s">
        <v>546</v>
      </c>
    </row>
    <row r="341" s="2" customFormat="1">
      <c r="A341" s="38"/>
      <c r="B341" s="39"/>
      <c r="C341" s="40"/>
      <c r="D341" s="219" t="s">
        <v>139</v>
      </c>
      <c r="E341" s="40"/>
      <c r="F341" s="220" t="s">
        <v>547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139</v>
      </c>
      <c r="AU341" s="17" t="s">
        <v>81</v>
      </c>
    </row>
    <row r="342" s="14" customFormat="1">
      <c r="A342" s="14"/>
      <c r="B342" s="235"/>
      <c r="C342" s="236"/>
      <c r="D342" s="226" t="s">
        <v>141</v>
      </c>
      <c r="E342" s="237" t="s">
        <v>19</v>
      </c>
      <c r="F342" s="238" t="s">
        <v>548</v>
      </c>
      <c r="G342" s="236"/>
      <c r="H342" s="239">
        <v>6.7999999999999998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141</v>
      </c>
      <c r="AU342" s="245" t="s">
        <v>81</v>
      </c>
      <c r="AV342" s="14" t="s">
        <v>81</v>
      </c>
      <c r="AW342" s="14" t="s">
        <v>33</v>
      </c>
      <c r="AX342" s="14" t="s">
        <v>79</v>
      </c>
      <c r="AY342" s="245" t="s">
        <v>131</v>
      </c>
    </row>
    <row r="343" s="2" customFormat="1" ht="37.8" customHeight="1">
      <c r="A343" s="38"/>
      <c r="B343" s="39"/>
      <c r="C343" s="205" t="s">
        <v>549</v>
      </c>
      <c r="D343" s="205" t="s">
        <v>133</v>
      </c>
      <c r="E343" s="206" t="s">
        <v>550</v>
      </c>
      <c r="F343" s="207" t="s">
        <v>551</v>
      </c>
      <c r="G343" s="208" t="s">
        <v>136</v>
      </c>
      <c r="H343" s="209">
        <v>2.3999999999999999</v>
      </c>
      <c r="I343" s="210"/>
      <c r="J343" s="211">
        <f>ROUND(I343*H343,2)</f>
        <v>0</v>
      </c>
      <c r="K343" s="212"/>
      <c r="L343" s="44"/>
      <c r="M343" s="213" t="s">
        <v>19</v>
      </c>
      <c r="N343" s="214" t="s">
        <v>42</v>
      </c>
      <c r="O343" s="84"/>
      <c r="P343" s="215">
        <f>O343*H343</f>
        <v>0</v>
      </c>
      <c r="Q343" s="215">
        <v>0</v>
      </c>
      <c r="R343" s="215">
        <f>Q343*H343</f>
        <v>0</v>
      </c>
      <c r="S343" s="215">
        <v>0.045999999999999999</v>
      </c>
      <c r="T343" s="216">
        <f>S343*H343</f>
        <v>0.1104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7" t="s">
        <v>137</v>
      </c>
      <c r="AT343" s="217" t="s">
        <v>133</v>
      </c>
      <c r="AU343" s="217" t="s">
        <v>81</v>
      </c>
      <c r="AY343" s="17" t="s">
        <v>131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7" t="s">
        <v>79</v>
      </c>
      <c r="BK343" s="218">
        <f>ROUND(I343*H343,2)</f>
        <v>0</v>
      </c>
      <c r="BL343" s="17" t="s">
        <v>137</v>
      </c>
      <c r="BM343" s="217" t="s">
        <v>552</v>
      </c>
    </row>
    <row r="344" s="2" customFormat="1">
      <c r="A344" s="38"/>
      <c r="B344" s="39"/>
      <c r="C344" s="40"/>
      <c r="D344" s="219" t="s">
        <v>139</v>
      </c>
      <c r="E344" s="40"/>
      <c r="F344" s="220" t="s">
        <v>553</v>
      </c>
      <c r="G344" s="40"/>
      <c r="H344" s="40"/>
      <c r="I344" s="221"/>
      <c r="J344" s="40"/>
      <c r="K344" s="40"/>
      <c r="L344" s="44"/>
      <c r="M344" s="222"/>
      <c r="N344" s="223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139</v>
      </c>
      <c r="AU344" s="17" t="s">
        <v>81</v>
      </c>
    </row>
    <row r="345" s="13" customFormat="1">
      <c r="A345" s="13"/>
      <c r="B345" s="224"/>
      <c r="C345" s="225"/>
      <c r="D345" s="226" t="s">
        <v>141</v>
      </c>
      <c r="E345" s="227" t="s">
        <v>19</v>
      </c>
      <c r="F345" s="228" t="s">
        <v>554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141</v>
      </c>
      <c r="AU345" s="234" t="s">
        <v>81</v>
      </c>
      <c r="AV345" s="13" t="s">
        <v>79</v>
      </c>
      <c r="AW345" s="13" t="s">
        <v>33</v>
      </c>
      <c r="AX345" s="13" t="s">
        <v>71</v>
      </c>
      <c r="AY345" s="234" t="s">
        <v>131</v>
      </c>
    </row>
    <row r="346" s="14" customFormat="1">
      <c r="A346" s="14"/>
      <c r="B346" s="235"/>
      <c r="C346" s="236"/>
      <c r="D346" s="226" t="s">
        <v>141</v>
      </c>
      <c r="E346" s="237" t="s">
        <v>19</v>
      </c>
      <c r="F346" s="238" t="s">
        <v>555</v>
      </c>
      <c r="G346" s="236"/>
      <c r="H346" s="239">
        <v>2.3999999999999999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141</v>
      </c>
      <c r="AU346" s="245" t="s">
        <v>81</v>
      </c>
      <c r="AV346" s="14" t="s">
        <v>81</v>
      </c>
      <c r="AW346" s="14" t="s">
        <v>33</v>
      </c>
      <c r="AX346" s="14" t="s">
        <v>79</v>
      </c>
      <c r="AY346" s="245" t="s">
        <v>131</v>
      </c>
    </row>
    <row r="347" s="2" customFormat="1" ht="24.15" customHeight="1">
      <c r="A347" s="38"/>
      <c r="B347" s="39"/>
      <c r="C347" s="205" t="s">
        <v>556</v>
      </c>
      <c r="D347" s="205" t="s">
        <v>133</v>
      </c>
      <c r="E347" s="206" t="s">
        <v>557</v>
      </c>
      <c r="F347" s="207" t="s">
        <v>558</v>
      </c>
      <c r="G347" s="208" t="s">
        <v>136</v>
      </c>
      <c r="H347" s="209">
        <v>39.533999999999999</v>
      </c>
      <c r="I347" s="210"/>
      <c r="J347" s="211">
        <f>ROUND(I347*H347,2)</f>
        <v>0</v>
      </c>
      <c r="K347" s="212"/>
      <c r="L347" s="44"/>
      <c r="M347" s="213" t="s">
        <v>19</v>
      </c>
      <c r="N347" s="214" t="s">
        <v>42</v>
      </c>
      <c r="O347" s="84"/>
      <c r="P347" s="215">
        <f>O347*H347</f>
        <v>0</v>
      </c>
      <c r="Q347" s="215">
        <v>0</v>
      </c>
      <c r="R347" s="215">
        <f>Q347*H347</f>
        <v>0</v>
      </c>
      <c r="S347" s="215">
        <v>0.025000000000000001</v>
      </c>
      <c r="T347" s="216">
        <f>S347*H347</f>
        <v>0.98835000000000006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7" t="s">
        <v>137</v>
      </c>
      <c r="AT347" s="217" t="s">
        <v>133</v>
      </c>
      <c r="AU347" s="217" t="s">
        <v>81</v>
      </c>
      <c r="AY347" s="17" t="s">
        <v>131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7" t="s">
        <v>79</v>
      </c>
      <c r="BK347" s="218">
        <f>ROUND(I347*H347,2)</f>
        <v>0</v>
      </c>
      <c r="BL347" s="17" t="s">
        <v>137</v>
      </c>
      <c r="BM347" s="217" t="s">
        <v>559</v>
      </c>
    </row>
    <row r="348" s="2" customFormat="1">
      <c r="A348" s="38"/>
      <c r="B348" s="39"/>
      <c r="C348" s="40"/>
      <c r="D348" s="219" t="s">
        <v>139</v>
      </c>
      <c r="E348" s="40"/>
      <c r="F348" s="220" t="s">
        <v>560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139</v>
      </c>
      <c r="AU348" s="17" t="s">
        <v>81</v>
      </c>
    </row>
    <row r="349" s="13" customFormat="1">
      <c r="A349" s="13"/>
      <c r="B349" s="224"/>
      <c r="C349" s="225"/>
      <c r="D349" s="226" t="s">
        <v>141</v>
      </c>
      <c r="E349" s="227" t="s">
        <v>19</v>
      </c>
      <c r="F349" s="228" t="s">
        <v>561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141</v>
      </c>
      <c r="AU349" s="234" t="s">
        <v>81</v>
      </c>
      <c r="AV349" s="13" t="s">
        <v>79</v>
      </c>
      <c r="AW349" s="13" t="s">
        <v>33</v>
      </c>
      <c r="AX349" s="13" t="s">
        <v>71</v>
      </c>
      <c r="AY349" s="234" t="s">
        <v>131</v>
      </c>
    </row>
    <row r="350" s="14" customFormat="1">
      <c r="A350" s="14"/>
      <c r="B350" s="235"/>
      <c r="C350" s="236"/>
      <c r="D350" s="226" t="s">
        <v>141</v>
      </c>
      <c r="E350" s="237" t="s">
        <v>19</v>
      </c>
      <c r="F350" s="238" t="s">
        <v>562</v>
      </c>
      <c r="G350" s="236"/>
      <c r="H350" s="239">
        <v>39.533999999999999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141</v>
      </c>
      <c r="AU350" s="245" t="s">
        <v>81</v>
      </c>
      <c r="AV350" s="14" t="s">
        <v>81</v>
      </c>
      <c r="AW350" s="14" t="s">
        <v>33</v>
      </c>
      <c r="AX350" s="14" t="s">
        <v>79</v>
      </c>
      <c r="AY350" s="245" t="s">
        <v>131</v>
      </c>
    </row>
    <row r="351" s="2" customFormat="1" ht="37.8" customHeight="1">
      <c r="A351" s="38"/>
      <c r="B351" s="39"/>
      <c r="C351" s="205" t="s">
        <v>563</v>
      </c>
      <c r="D351" s="205" t="s">
        <v>133</v>
      </c>
      <c r="E351" s="206" t="s">
        <v>564</v>
      </c>
      <c r="F351" s="207" t="s">
        <v>565</v>
      </c>
      <c r="G351" s="208" t="s">
        <v>136</v>
      </c>
      <c r="H351" s="209">
        <v>39.533999999999999</v>
      </c>
      <c r="I351" s="210"/>
      <c r="J351" s="211">
        <f>ROUND(I351*H351,2)</f>
        <v>0</v>
      </c>
      <c r="K351" s="212"/>
      <c r="L351" s="44"/>
      <c r="M351" s="213" t="s">
        <v>19</v>
      </c>
      <c r="N351" s="214" t="s">
        <v>42</v>
      </c>
      <c r="O351" s="84"/>
      <c r="P351" s="215">
        <f>O351*H351</f>
        <v>0</v>
      </c>
      <c r="Q351" s="215">
        <v>0</v>
      </c>
      <c r="R351" s="215">
        <f>Q351*H351</f>
        <v>0</v>
      </c>
      <c r="S351" s="215">
        <v>0.068000000000000005</v>
      </c>
      <c r="T351" s="216">
        <f>S351*H351</f>
        <v>2.6883120000000003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7" t="s">
        <v>137</v>
      </c>
      <c r="AT351" s="217" t="s">
        <v>133</v>
      </c>
      <c r="AU351" s="217" t="s">
        <v>81</v>
      </c>
      <c r="AY351" s="17" t="s">
        <v>131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7" t="s">
        <v>79</v>
      </c>
      <c r="BK351" s="218">
        <f>ROUND(I351*H351,2)</f>
        <v>0</v>
      </c>
      <c r="BL351" s="17" t="s">
        <v>137</v>
      </c>
      <c r="BM351" s="217" t="s">
        <v>566</v>
      </c>
    </row>
    <row r="352" s="2" customFormat="1">
      <c r="A352" s="38"/>
      <c r="B352" s="39"/>
      <c r="C352" s="40"/>
      <c r="D352" s="219" t="s">
        <v>139</v>
      </c>
      <c r="E352" s="40"/>
      <c r="F352" s="220" t="s">
        <v>567</v>
      </c>
      <c r="G352" s="40"/>
      <c r="H352" s="40"/>
      <c r="I352" s="221"/>
      <c r="J352" s="40"/>
      <c r="K352" s="40"/>
      <c r="L352" s="44"/>
      <c r="M352" s="222"/>
      <c r="N352" s="223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139</v>
      </c>
      <c r="AU352" s="17" t="s">
        <v>81</v>
      </c>
    </row>
    <row r="353" s="14" customFormat="1">
      <c r="A353" s="14"/>
      <c r="B353" s="235"/>
      <c r="C353" s="236"/>
      <c r="D353" s="226" t="s">
        <v>141</v>
      </c>
      <c r="E353" s="237" t="s">
        <v>19</v>
      </c>
      <c r="F353" s="238" t="s">
        <v>568</v>
      </c>
      <c r="G353" s="236"/>
      <c r="H353" s="239">
        <v>16.236000000000001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141</v>
      </c>
      <c r="AU353" s="245" t="s">
        <v>81</v>
      </c>
      <c r="AV353" s="14" t="s">
        <v>81</v>
      </c>
      <c r="AW353" s="14" t="s">
        <v>33</v>
      </c>
      <c r="AX353" s="14" t="s">
        <v>71</v>
      </c>
      <c r="AY353" s="245" t="s">
        <v>131</v>
      </c>
    </row>
    <row r="354" s="14" customFormat="1">
      <c r="A354" s="14"/>
      <c r="B354" s="235"/>
      <c r="C354" s="236"/>
      <c r="D354" s="226" t="s">
        <v>141</v>
      </c>
      <c r="E354" s="237" t="s">
        <v>19</v>
      </c>
      <c r="F354" s="238" t="s">
        <v>569</v>
      </c>
      <c r="G354" s="236"/>
      <c r="H354" s="239">
        <v>12.138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141</v>
      </c>
      <c r="AU354" s="245" t="s">
        <v>81</v>
      </c>
      <c r="AV354" s="14" t="s">
        <v>81</v>
      </c>
      <c r="AW354" s="14" t="s">
        <v>33</v>
      </c>
      <c r="AX354" s="14" t="s">
        <v>71</v>
      </c>
      <c r="AY354" s="245" t="s">
        <v>131</v>
      </c>
    </row>
    <row r="355" s="14" customFormat="1">
      <c r="A355" s="14"/>
      <c r="B355" s="235"/>
      <c r="C355" s="236"/>
      <c r="D355" s="226" t="s">
        <v>141</v>
      </c>
      <c r="E355" s="237" t="s">
        <v>19</v>
      </c>
      <c r="F355" s="238" t="s">
        <v>570</v>
      </c>
      <c r="G355" s="236"/>
      <c r="H355" s="239">
        <v>7.5599999999999996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141</v>
      </c>
      <c r="AU355" s="245" t="s">
        <v>81</v>
      </c>
      <c r="AV355" s="14" t="s">
        <v>81</v>
      </c>
      <c r="AW355" s="14" t="s">
        <v>33</v>
      </c>
      <c r="AX355" s="14" t="s">
        <v>71</v>
      </c>
      <c r="AY355" s="245" t="s">
        <v>131</v>
      </c>
    </row>
    <row r="356" s="14" customFormat="1">
      <c r="A356" s="14"/>
      <c r="B356" s="235"/>
      <c r="C356" s="236"/>
      <c r="D356" s="226" t="s">
        <v>141</v>
      </c>
      <c r="E356" s="237" t="s">
        <v>19</v>
      </c>
      <c r="F356" s="238" t="s">
        <v>571</v>
      </c>
      <c r="G356" s="236"/>
      <c r="H356" s="239">
        <v>3.6000000000000001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141</v>
      </c>
      <c r="AU356" s="245" t="s">
        <v>81</v>
      </c>
      <c r="AV356" s="14" t="s">
        <v>81</v>
      </c>
      <c r="AW356" s="14" t="s">
        <v>33</v>
      </c>
      <c r="AX356" s="14" t="s">
        <v>71</v>
      </c>
      <c r="AY356" s="245" t="s">
        <v>131</v>
      </c>
    </row>
    <row r="357" s="15" customFormat="1">
      <c r="A357" s="15"/>
      <c r="B357" s="246"/>
      <c r="C357" s="247"/>
      <c r="D357" s="226" t="s">
        <v>141</v>
      </c>
      <c r="E357" s="248" t="s">
        <v>19</v>
      </c>
      <c r="F357" s="249" t="s">
        <v>220</v>
      </c>
      <c r="G357" s="247"/>
      <c r="H357" s="250">
        <v>39.533999999999999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6" t="s">
        <v>141</v>
      </c>
      <c r="AU357" s="256" t="s">
        <v>81</v>
      </c>
      <c r="AV357" s="15" t="s">
        <v>137</v>
      </c>
      <c r="AW357" s="15" t="s">
        <v>33</v>
      </c>
      <c r="AX357" s="15" t="s">
        <v>79</v>
      </c>
      <c r="AY357" s="256" t="s">
        <v>131</v>
      </c>
    </row>
    <row r="358" s="2" customFormat="1" ht="16.5" customHeight="1">
      <c r="A358" s="38"/>
      <c r="B358" s="39"/>
      <c r="C358" s="205" t="s">
        <v>572</v>
      </c>
      <c r="D358" s="205" t="s">
        <v>133</v>
      </c>
      <c r="E358" s="206" t="s">
        <v>573</v>
      </c>
      <c r="F358" s="207" t="s">
        <v>574</v>
      </c>
      <c r="G358" s="208" t="s">
        <v>575</v>
      </c>
      <c r="H358" s="209">
        <v>10</v>
      </c>
      <c r="I358" s="210"/>
      <c r="J358" s="211">
        <f>ROUND(I358*H358,2)</f>
        <v>0</v>
      </c>
      <c r="K358" s="212"/>
      <c r="L358" s="44"/>
      <c r="M358" s="213" t="s">
        <v>19</v>
      </c>
      <c r="N358" s="214" t="s">
        <v>42</v>
      </c>
      <c r="O358" s="84"/>
      <c r="P358" s="215">
        <f>O358*H358</f>
        <v>0</v>
      </c>
      <c r="Q358" s="215">
        <v>0</v>
      </c>
      <c r="R358" s="215">
        <f>Q358*H358</f>
        <v>0</v>
      </c>
      <c r="S358" s="215">
        <v>0.5</v>
      </c>
      <c r="T358" s="216">
        <f>S358*H358</f>
        <v>5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7" t="s">
        <v>137</v>
      </c>
      <c r="AT358" s="217" t="s">
        <v>133</v>
      </c>
      <c r="AU358" s="217" t="s">
        <v>81</v>
      </c>
      <c r="AY358" s="17" t="s">
        <v>131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7" t="s">
        <v>79</v>
      </c>
      <c r="BK358" s="218">
        <f>ROUND(I358*H358,2)</f>
        <v>0</v>
      </c>
      <c r="BL358" s="17" t="s">
        <v>137</v>
      </c>
      <c r="BM358" s="217" t="s">
        <v>576</v>
      </c>
    </row>
    <row r="359" s="12" customFormat="1" ht="22.8" customHeight="1">
      <c r="A359" s="12"/>
      <c r="B359" s="189"/>
      <c r="C359" s="190"/>
      <c r="D359" s="191" t="s">
        <v>70</v>
      </c>
      <c r="E359" s="203" t="s">
        <v>577</v>
      </c>
      <c r="F359" s="203" t="s">
        <v>578</v>
      </c>
      <c r="G359" s="190"/>
      <c r="H359" s="190"/>
      <c r="I359" s="193"/>
      <c r="J359" s="204">
        <f>BK359</f>
        <v>0</v>
      </c>
      <c r="K359" s="190"/>
      <c r="L359" s="195"/>
      <c r="M359" s="196"/>
      <c r="N359" s="197"/>
      <c r="O359" s="197"/>
      <c r="P359" s="198">
        <f>SUM(P360:P372)</f>
        <v>0</v>
      </c>
      <c r="Q359" s="197"/>
      <c r="R359" s="198">
        <f>SUM(R360:R372)</f>
        <v>0</v>
      </c>
      <c r="S359" s="197"/>
      <c r="T359" s="199">
        <f>SUM(T360:T372)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0" t="s">
        <v>79</v>
      </c>
      <c r="AT359" s="201" t="s">
        <v>70</v>
      </c>
      <c r="AU359" s="201" t="s">
        <v>79</v>
      </c>
      <c r="AY359" s="200" t="s">
        <v>131</v>
      </c>
      <c r="BK359" s="202">
        <f>SUM(BK360:BK372)</f>
        <v>0</v>
      </c>
    </row>
    <row r="360" s="2" customFormat="1" ht="24.15" customHeight="1">
      <c r="A360" s="38"/>
      <c r="B360" s="39"/>
      <c r="C360" s="205" t="s">
        <v>579</v>
      </c>
      <c r="D360" s="205" t="s">
        <v>133</v>
      </c>
      <c r="E360" s="206" t="s">
        <v>580</v>
      </c>
      <c r="F360" s="207" t="s">
        <v>581</v>
      </c>
      <c r="G360" s="208" t="s">
        <v>202</v>
      </c>
      <c r="H360" s="209">
        <v>39.500999999999998</v>
      </c>
      <c r="I360" s="210"/>
      <c r="J360" s="211">
        <f>ROUND(I360*H360,2)</f>
        <v>0</v>
      </c>
      <c r="K360" s="212"/>
      <c r="L360" s="44"/>
      <c r="M360" s="213" t="s">
        <v>19</v>
      </c>
      <c r="N360" s="214" t="s">
        <v>42</v>
      </c>
      <c r="O360" s="84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7" t="s">
        <v>137</v>
      </c>
      <c r="AT360" s="217" t="s">
        <v>133</v>
      </c>
      <c r="AU360" s="217" t="s">
        <v>81</v>
      </c>
      <c r="AY360" s="17" t="s">
        <v>131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7" t="s">
        <v>79</v>
      </c>
      <c r="BK360" s="218">
        <f>ROUND(I360*H360,2)</f>
        <v>0</v>
      </c>
      <c r="BL360" s="17" t="s">
        <v>137</v>
      </c>
      <c r="BM360" s="217" t="s">
        <v>582</v>
      </c>
    </row>
    <row r="361" s="2" customFormat="1">
      <c r="A361" s="38"/>
      <c r="B361" s="39"/>
      <c r="C361" s="40"/>
      <c r="D361" s="219" t="s">
        <v>139</v>
      </c>
      <c r="E361" s="40"/>
      <c r="F361" s="220" t="s">
        <v>583</v>
      </c>
      <c r="G361" s="40"/>
      <c r="H361" s="40"/>
      <c r="I361" s="221"/>
      <c r="J361" s="40"/>
      <c r="K361" s="40"/>
      <c r="L361" s="44"/>
      <c r="M361" s="222"/>
      <c r="N361" s="223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139</v>
      </c>
      <c r="AU361" s="17" t="s">
        <v>81</v>
      </c>
    </row>
    <row r="362" s="2" customFormat="1" ht="37.8" customHeight="1">
      <c r="A362" s="38"/>
      <c r="B362" s="39"/>
      <c r="C362" s="205" t="s">
        <v>584</v>
      </c>
      <c r="D362" s="205" t="s">
        <v>133</v>
      </c>
      <c r="E362" s="206" t="s">
        <v>585</v>
      </c>
      <c r="F362" s="207" t="s">
        <v>586</v>
      </c>
      <c r="G362" s="208" t="s">
        <v>202</v>
      </c>
      <c r="H362" s="209">
        <v>39.500999999999998</v>
      </c>
      <c r="I362" s="210"/>
      <c r="J362" s="211">
        <f>ROUND(I362*H362,2)</f>
        <v>0</v>
      </c>
      <c r="K362" s="212"/>
      <c r="L362" s="44"/>
      <c r="M362" s="213" t="s">
        <v>19</v>
      </c>
      <c r="N362" s="214" t="s">
        <v>42</v>
      </c>
      <c r="O362" s="84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7" t="s">
        <v>137</v>
      </c>
      <c r="AT362" s="217" t="s">
        <v>133</v>
      </c>
      <c r="AU362" s="217" t="s">
        <v>81</v>
      </c>
      <c r="AY362" s="17" t="s">
        <v>131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7" t="s">
        <v>79</v>
      </c>
      <c r="BK362" s="218">
        <f>ROUND(I362*H362,2)</f>
        <v>0</v>
      </c>
      <c r="BL362" s="17" t="s">
        <v>137</v>
      </c>
      <c r="BM362" s="217" t="s">
        <v>587</v>
      </c>
    </row>
    <row r="363" s="2" customFormat="1">
      <c r="A363" s="38"/>
      <c r="B363" s="39"/>
      <c r="C363" s="40"/>
      <c r="D363" s="219" t="s">
        <v>139</v>
      </c>
      <c r="E363" s="40"/>
      <c r="F363" s="220" t="s">
        <v>588</v>
      </c>
      <c r="G363" s="40"/>
      <c r="H363" s="40"/>
      <c r="I363" s="221"/>
      <c r="J363" s="40"/>
      <c r="K363" s="40"/>
      <c r="L363" s="44"/>
      <c r="M363" s="222"/>
      <c r="N363" s="223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139</v>
      </c>
      <c r="AU363" s="17" t="s">
        <v>81</v>
      </c>
    </row>
    <row r="364" s="2" customFormat="1" ht="33" customHeight="1">
      <c r="A364" s="38"/>
      <c r="B364" s="39"/>
      <c r="C364" s="205" t="s">
        <v>589</v>
      </c>
      <c r="D364" s="205" t="s">
        <v>133</v>
      </c>
      <c r="E364" s="206" t="s">
        <v>590</v>
      </c>
      <c r="F364" s="207" t="s">
        <v>591</v>
      </c>
      <c r="G364" s="208" t="s">
        <v>202</v>
      </c>
      <c r="H364" s="209">
        <v>39.500999999999998</v>
      </c>
      <c r="I364" s="210"/>
      <c r="J364" s="211">
        <f>ROUND(I364*H364,2)</f>
        <v>0</v>
      </c>
      <c r="K364" s="212"/>
      <c r="L364" s="44"/>
      <c r="M364" s="213" t="s">
        <v>19</v>
      </c>
      <c r="N364" s="214" t="s">
        <v>42</v>
      </c>
      <c r="O364" s="84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7" t="s">
        <v>137</v>
      </c>
      <c r="AT364" s="217" t="s">
        <v>133</v>
      </c>
      <c r="AU364" s="217" t="s">
        <v>81</v>
      </c>
      <c r="AY364" s="17" t="s">
        <v>131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7" t="s">
        <v>79</v>
      </c>
      <c r="BK364" s="218">
        <f>ROUND(I364*H364,2)</f>
        <v>0</v>
      </c>
      <c r="BL364" s="17" t="s">
        <v>137</v>
      </c>
      <c r="BM364" s="217" t="s">
        <v>592</v>
      </c>
    </row>
    <row r="365" s="2" customFormat="1">
      <c r="A365" s="38"/>
      <c r="B365" s="39"/>
      <c r="C365" s="40"/>
      <c r="D365" s="219" t="s">
        <v>139</v>
      </c>
      <c r="E365" s="40"/>
      <c r="F365" s="220" t="s">
        <v>593</v>
      </c>
      <c r="G365" s="40"/>
      <c r="H365" s="40"/>
      <c r="I365" s="221"/>
      <c r="J365" s="40"/>
      <c r="K365" s="40"/>
      <c r="L365" s="44"/>
      <c r="M365" s="222"/>
      <c r="N365" s="223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139</v>
      </c>
      <c r="AU365" s="17" t="s">
        <v>81</v>
      </c>
    </row>
    <row r="366" s="2" customFormat="1" ht="44.25" customHeight="1">
      <c r="A366" s="38"/>
      <c r="B366" s="39"/>
      <c r="C366" s="205" t="s">
        <v>594</v>
      </c>
      <c r="D366" s="205" t="s">
        <v>133</v>
      </c>
      <c r="E366" s="206" t="s">
        <v>595</v>
      </c>
      <c r="F366" s="207" t="s">
        <v>596</v>
      </c>
      <c r="G366" s="208" t="s">
        <v>202</v>
      </c>
      <c r="H366" s="209">
        <v>592.51499999999999</v>
      </c>
      <c r="I366" s="210"/>
      <c r="J366" s="211">
        <f>ROUND(I366*H366,2)</f>
        <v>0</v>
      </c>
      <c r="K366" s="212"/>
      <c r="L366" s="44"/>
      <c r="M366" s="213" t="s">
        <v>19</v>
      </c>
      <c r="N366" s="214" t="s">
        <v>42</v>
      </c>
      <c r="O366" s="84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7" t="s">
        <v>137</v>
      </c>
      <c r="AT366" s="217" t="s">
        <v>133</v>
      </c>
      <c r="AU366" s="217" t="s">
        <v>81</v>
      </c>
      <c r="AY366" s="17" t="s">
        <v>131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7" t="s">
        <v>79</v>
      </c>
      <c r="BK366" s="218">
        <f>ROUND(I366*H366,2)</f>
        <v>0</v>
      </c>
      <c r="BL366" s="17" t="s">
        <v>137</v>
      </c>
      <c r="BM366" s="217" t="s">
        <v>597</v>
      </c>
    </row>
    <row r="367" s="2" customFormat="1">
      <c r="A367" s="38"/>
      <c r="B367" s="39"/>
      <c r="C367" s="40"/>
      <c r="D367" s="219" t="s">
        <v>139</v>
      </c>
      <c r="E367" s="40"/>
      <c r="F367" s="220" t="s">
        <v>598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139</v>
      </c>
      <c r="AU367" s="17" t="s">
        <v>81</v>
      </c>
    </row>
    <row r="368" s="14" customFormat="1">
      <c r="A368" s="14"/>
      <c r="B368" s="235"/>
      <c r="C368" s="236"/>
      <c r="D368" s="226" t="s">
        <v>141</v>
      </c>
      <c r="E368" s="237" t="s">
        <v>19</v>
      </c>
      <c r="F368" s="238" t="s">
        <v>599</v>
      </c>
      <c r="G368" s="236"/>
      <c r="H368" s="239">
        <v>592.51499999999999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141</v>
      </c>
      <c r="AU368" s="245" t="s">
        <v>81</v>
      </c>
      <c r="AV368" s="14" t="s">
        <v>81</v>
      </c>
      <c r="AW368" s="14" t="s">
        <v>33</v>
      </c>
      <c r="AX368" s="14" t="s">
        <v>79</v>
      </c>
      <c r="AY368" s="245" t="s">
        <v>131</v>
      </c>
    </row>
    <row r="369" s="2" customFormat="1" ht="44.25" customHeight="1">
      <c r="A369" s="38"/>
      <c r="B369" s="39"/>
      <c r="C369" s="205" t="s">
        <v>600</v>
      </c>
      <c r="D369" s="205" t="s">
        <v>133</v>
      </c>
      <c r="E369" s="206" t="s">
        <v>601</v>
      </c>
      <c r="F369" s="207" t="s">
        <v>602</v>
      </c>
      <c r="G369" s="208" t="s">
        <v>202</v>
      </c>
      <c r="H369" s="209">
        <v>39.500999999999998</v>
      </c>
      <c r="I369" s="210"/>
      <c r="J369" s="211">
        <f>ROUND(I369*H369,2)</f>
        <v>0</v>
      </c>
      <c r="K369" s="212"/>
      <c r="L369" s="44"/>
      <c r="M369" s="213" t="s">
        <v>19</v>
      </c>
      <c r="N369" s="214" t="s">
        <v>42</v>
      </c>
      <c r="O369" s="84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7" t="s">
        <v>137</v>
      </c>
      <c r="AT369" s="217" t="s">
        <v>133</v>
      </c>
      <c r="AU369" s="217" t="s">
        <v>81</v>
      </c>
      <c r="AY369" s="17" t="s">
        <v>131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7" t="s">
        <v>79</v>
      </c>
      <c r="BK369" s="218">
        <f>ROUND(I369*H369,2)</f>
        <v>0</v>
      </c>
      <c r="BL369" s="17" t="s">
        <v>137</v>
      </c>
      <c r="BM369" s="217" t="s">
        <v>603</v>
      </c>
    </row>
    <row r="370" s="2" customFormat="1">
      <c r="A370" s="38"/>
      <c r="B370" s="39"/>
      <c r="C370" s="40"/>
      <c r="D370" s="219" t="s">
        <v>139</v>
      </c>
      <c r="E370" s="40"/>
      <c r="F370" s="220" t="s">
        <v>604</v>
      </c>
      <c r="G370" s="40"/>
      <c r="H370" s="40"/>
      <c r="I370" s="221"/>
      <c r="J370" s="40"/>
      <c r="K370" s="40"/>
      <c r="L370" s="44"/>
      <c r="M370" s="222"/>
      <c r="N370" s="223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139</v>
      </c>
      <c r="AU370" s="17" t="s">
        <v>81</v>
      </c>
    </row>
    <row r="371" s="2" customFormat="1" ht="24.15" customHeight="1">
      <c r="A371" s="38"/>
      <c r="B371" s="39"/>
      <c r="C371" s="205" t="s">
        <v>605</v>
      </c>
      <c r="D371" s="205" t="s">
        <v>133</v>
      </c>
      <c r="E371" s="206" t="s">
        <v>606</v>
      </c>
      <c r="F371" s="207" t="s">
        <v>607</v>
      </c>
      <c r="G371" s="208" t="s">
        <v>202</v>
      </c>
      <c r="H371" s="209">
        <v>39.500999999999998</v>
      </c>
      <c r="I371" s="210"/>
      <c r="J371" s="211">
        <f>ROUND(I371*H371,2)</f>
        <v>0</v>
      </c>
      <c r="K371" s="212"/>
      <c r="L371" s="44"/>
      <c r="M371" s="213" t="s">
        <v>19</v>
      </c>
      <c r="N371" s="214" t="s">
        <v>42</v>
      </c>
      <c r="O371" s="84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7" t="s">
        <v>137</v>
      </c>
      <c r="AT371" s="217" t="s">
        <v>133</v>
      </c>
      <c r="AU371" s="217" t="s">
        <v>81</v>
      </c>
      <c r="AY371" s="17" t="s">
        <v>131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7" t="s">
        <v>79</v>
      </c>
      <c r="BK371" s="218">
        <f>ROUND(I371*H371,2)</f>
        <v>0</v>
      </c>
      <c r="BL371" s="17" t="s">
        <v>137</v>
      </c>
      <c r="BM371" s="217" t="s">
        <v>608</v>
      </c>
    </row>
    <row r="372" s="2" customFormat="1">
      <c r="A372" s="38"/>
      <c r="B372" s="39"/>
      <c r="C372" s="40"/>
      <c r="D372" s="219" t="s">
        <v>139</v>
      </c>
      <c r="E372" s="40"/>
      <c r="F372" s="220" t="s">
        <v>609</v>
      </c>
      <c r="G372" s="40"/>
      <c r="H372" s="40"/>
      <c r="I372" s="221"/>
      <c r="J372" s="40"/>
      <c r="K372" s="40"/>
      <c r="L372" s="44"/>
      <c r="M372" s="222"/>
      <c r="N372" s="223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139</v>
      </c>
      <c r="AU372" s="17" t="s">
        <v>81</v>
      </c>
    </row>
    <row r="373" s="12" customFormat="1" ht="22.8" customHeight="1">
      <c r="A373" s="12"/>
      <c r="B373" s="189"/>
      <c r="C373" s="190"/>
      <c r="D373" s="191" t="s">
        <v>70</v>
      </c>
      <c r="E373" s="203" t="s">
        <v>610</v>
      </c>
      <c r="F373" s="203" t="s">
        <v>611</v>
      </c>
      <c r="G373" s="190"/>
      <c r="H373" s="190"/>
      <c r="I373" s="193"/>
      <c r="J373" s="204">
        <f>BK373</f>
        <v>0</v>
      </c>
      <c r="K373" s="190"/>
      <c r="L373" s="195"/>
      <c r="M373" s="196"/>
      <c r="N373" s="197"/>
      <c r="O373" s="197"/>
      <c r="P373" s="198">
        <f>SUM(P374:P375)</f>
        <v>0</v>
      </c>
      <c r="Q373" s="197"/>
      <c r="R373" s="198">
        <f>SUM(R374:R375)</f>
        <v>0</v>
      </c>
      <c r="S373" s="197"/>
      <c r="T373" s="199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0" t="s">
        <v>79</v>
      </c>
      <c r="AT373" s="201" t="s">
        <v>70</v>
      </c>
      <c r="AU373" s="201" t="s">
        <v>79</v>
      </c>
      <c r="AY373" s="200" t="s">
        <v>131</v>
      </c>
      <c r="BK373" s="202">
        <f>SUM(BK374:BK375)</f>
        <v>0</v>
      </c>
    </row>
    <row r="374" s="2" customFormat="1" ht="55.5" customHeight="1">
      <c r="A374" s="38"/>
      <c r="B374" s="39"/>
      <c r="C374" s="205" t="s">
        <v>612</v>
      </c>
      <c r="D374" s="205" t="s">
        <v>133</v>
      </c>
      <c r="E374" s="206" t="s">
        <v>613</v>
      </c>
      <c r="F374" s="207" t="s">
        <v>614</v>
      </c>
      <c r="G374" s="208" t="s">
        <v>202</v>
      </c>
      <c r="H374" s="209">
        <v>35.789000000000001</v>
      </c>
      <c r="I374" s="210"/>
      <c r="J374" s="211">
        <f>ROUND(I374*H374,2)</f>
        <v>0</v>
      </c>
      <c r="K374" s="212"/>
      <c r="L374" s="44"/>
      <c r="M374" s="213" t="s">
        <v>19</v>
      </c>
      <c r="N374" s="214" t="s">
        <v>42</v>
      </c>
      <c r="O374" s="84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7" t="s">
        <v>137</v>
      </c>
      <c r="AT374" s="217" t="s">
        <v>133</v>
      </c>
      <c r="AU374" s="217" t="s">
        <v>81</v>
      </c>
      <c r="AY374" s="17" t="s">
        <v>131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7" t="s">
        <v>79</v>
      </c>
      <c r="BK374" s="218">
        <f>ROUND(I374*H374,2)</f>
        <v>0</v>
      </c>
      <c r="BL374" s="17" t="s">
        <v>137</v>
      </c>
      <c r="BM374" s="217" t="s">
        <v>615</v>
      </c>
    </row>
    <row r="375" s="2" customFormat="1">
      <c r="A375" s="38"/>
      <c r="B375" s="39"/>
      <c r="C375" s="40"/>
      <c r="D375" s="219" t="s">
        <v>139</v>
      </c>
      <c r="E375" s="40"/>
      <c r="F375" s="220" t="s">
        <v>616</v>
      </c>
      <c r="G375" s="40"/>
      <c r="H375" s="40"/>
      <c r="I375" s="221"/>
      <c r="J375" s="40"/>
      <c r="K375" s="40"/>
      <c r="L375" s="44"/>
      <c r="M375" s="222"/>
      <c r="N375" s="223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139</v>
      </c>
      <c r="AU375" s="17" t="s">
        <v>81</v>
      </c>
    </row>
    <row r="376" s="12" customFormat="1" ht="25.92" customHeight="1">
      <c r="A376" s="12"/>
      <c r="B376" s="189"/>
      <c r="C376" s="190"/>
      <c r="D376" s="191" t="s">
        <v>70</v>
      </c>
      <c r="E376" s="192" t="s">
        <v>617</v>
      </c>
      <c r="F376" s="192" t="s">
        <v>618</v>
      </c>
      <c r="G376" s="190"/>
      <c r="H376" s="190"/>
      <c r="I376" s="193"/>
      <c r="J376" s="194">
        <f>BK376</f>
        <v>0</v>
      </c>
      <c r="K376" s="190"/>
      <c r="L376" s="195"/>
      <c r="M376" s="196"/>
      <c r="N376" s="197"/>
      <c r="O376" s="197"/>
      <c r="P376" s="198">
        <f>P377+P404+P412+P466+P514+P545+P555</f>
        <v>0</v>
      </c>
      <c r="Q376" s="197"/>
      <c r="R376" s="198">
        <f>R377+R404+R412+R466+R514+R545+R555</f>
        <v>4.7457612000000005</v>
      </c>
      <c r="S376" s="197"/>
      <c r="T376" s="199">
        <f>T377+T404+T412+T466+T514+T545+T555</f>
        <v>2.2221111299999996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0" t="s">
        <v>81</v>
      </c>
      <c r="AT376" s="201" t="s">
        <v>70</v>
      </c>
      <c r="AU376" s="201" t="s">
        <v>71</v>
      </c>
      <c r="AY376" s="200" t="s">
        <v>131</v>
      </c>
      <c r="BK376" s="202">
        <f>BK377+BK404+BK412+BK466+BK514+BK545+BK555</f>
        <v>0</v>
      </c>
    </row>
    <row r="377" s="12" customFormat="1" ht="22.8" customHeight="1">
      <c r="A377" s="12"/>
      <c r="B377" s="189"/>
      <c r="C377" s="190"/>
      <c r="D377" s="191" t="s">
        <v>70</v>
      </c>
      <c r="E377" s="203" t="s">
        <v>619</v>
      </c>
      <c r="F377" s="203" t="s">
        <v>620</v>
      </c>
      <c r="G377" s="190"/>
      <c r="H377" s="190"/>
      <c r="I377" s="193"/>
      <c r="J377" s="204">
        <f>BK377</f>
        <v>0</v>
      </c>
      <c r="K377" s="190"/>
      <c r="L377" s="195"/>
      <c r="M377" s="196"/>
      <c r="N377" s="197"/>
      <c r="O377" s="197"/>
      <c r="P377" s="198">
        <f>SUM(P378:P403)</f>
        <v>0</v>
      </c>
      <c r="Q377" s="197"/>
      <c r="R377" s="198">
        <f>SUM(R378:R403)</f>
        <v>0.083650000000000002</v>
      </c>
      <c r="S377" s="197"/>
      <c r="T377" s="199">
        <f>SUM(T378:T403)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0" t="s">
        <v>81</v>
      </c>
      <c r="AT377" s="201" t="s">
        <v>70</v>
      </c>
      <c r="AU377" s="201" t="s">
        <v>79</v>
      </c>
      <c r="AY377" s="200" t="s">
        <v>131</v>
      </c>
      <c r="BK377" s="202">
        <f>SUM(BK378:BK403)</f>
        <v>0</v>
      </c>
    </row>
    <row r="378" s="2" customFormat="1" ht="16.5" customHeight="1">
      <c r="A378" s="38"/>
      <c r="B378" s="39"/>
      <c r="C378" s="205" t="s">
        <v>621</v>
      </c>
      <c r="D378" s="205" t="s">
        <v>133</v>
      </c>
      <c r="E378" s="206" t="s">
        <v>622</v>
      </c>
      <c r="F378" s="207" t="s">
        <v>623</v>
      </c>
      <c r="G378" s="208" t="s">
        <v>356</v>
      </c>
      <c r="H378" s="209">
        <v>2</v>
      </c>
      <c r="I378" s="210"/>
      <c r="J378" s="211">
        <f>ROUND(I378*H378,2)</f>
        <v>0</v>
      </c>
      <c r="K378" s="212"/>
      <c r="L378" s="44"/>
      <c r="M378" s="213" t="s">
        <v>19</v>
      </c>
      <c r="N378" s="214" t="s">
        <v>42</v>
      </c>
      <c r="O378" s="84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7" t="s">
        <v>235</v>
      </c>
      <c r="AT378" s="217" t="s">
        <v>133</v>
      </c>
      <c r="AU378" s="217" t="s">
        <v>81</v>
      </c>
      <c r="AY378" s="17" t="s">
        <v>131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7" t="s">
        <v>79</v>
      </c>
      <c r="BK378" s="218">
        <f>ROUND(I378*H378,2)</f>
        <v>0</v>
      </c>
      <c r="BL378" s="17" t="s">
        <v>235</v>
      </c>
      <c r="BM378" s="217" t="s">
        <v>624</v>
      </c>
    </row>
    <row r="379" s="2" customFormat="1" ht="37.8" customHeight="1">
      <c r="A379" s="38"/>
      <c r="B379" s="39"/>
      <c r="C379" s="205" t="s">
        <v>625</v>
      </c>
      <c r="D379" s="205" t="s">
        <v>133</v>
      </c>
      <c r="E379" s="206" t="s">
        <v>626</v>
      </c>
      <c r="F379" s="207" t="s">
        <v>627</v>
      </c>
      <c r="G379" s="208" t="s">
        <v>356</v>
      </c>
      <c r="H379" s="209">
        <v>1</v>
      </c>
      <c r="I379" s="210"/>
      <c r="J379" s="211">
        <f>ROUND(I379*H379,2)</f>
        <v>0</v>
      </c>
      <c r="K379" s="212"/>
      <c r="L379" s="44"/>
      <c r="M379" s="213" t="s">
        <v>19</v>
      </c>
      <c r="N379" s="214" t="s">
        <v>42</v>
      </c>
      <c r="O379" s="84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7" t="s">
        <v>235</v>
      </c>
      <c r="AT379" s="217" t="s">
        <v>133</v>
      </c>
      <c r="AU379" s="217" t="s">
        <v>81</v>
      </c>
      <c r="AY379" s="17" t="s">
        <v>131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7" t="s">
        <v>79</v>
      </c>
      <c r="BK379" s="218">
        <f>ROUND(I379*H379,2)</f>
        <v>0</v>
      </c>
      <c r="BL379" s="17" t="s">
        <v>235</v>
      </c>
      <c r="BM379" s="217" t="s">
        <v>628</v>
      </c>
    </row>
    <row r="380" s="2" customFormat="1">
      <c r="A380" s="38"/>
      <c r="B380" s="39"/>
      <c r="C380" s="40"/>
      <c r="D380" s="219" t="s">
        <v>139</v>
      </c>
      <c r="E380" s="40"/>
      <c r="F380" s="220" t="s">
        <v>629</v>
      </c>
      <c r="G380" s="40"/>
      <c r="H380" s="40"/>
      <c r="I380" s="221"/>
      <c r="J380" s="40"/>
      <c r="K380" s="40"/>
      <c r="L380" s="44"/>
      <c r="M380" s="222"/>
      <c r="N380" s="223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139</v>
      </c>
      <c r="AU380" s="17" t="s">
        <v>81</v>
      </c>
    </row>
    <row r="381" s="2" customFormat="1" ht="24.15" customHeight="1">
      <c r="A381" s="38"/>
      <c r="B381" s="39"/>
      <c r="C381" s="257" t="s">
        <v>630</v>
      </c>
      <c r="D381" s="257" t="s">
        <v>274</v>
      </c>
      <c r="E381" s="258" t="s">
        <v>631</v>
      </c>
      <c r="F381" s="259" t="s">
        <v>632</v>
      </c>
      <c r="G381" s="260" t="s">
        <v>356</v>
      </c>
      <c r="H381" s="261">
        <v>1</v>
      </c>
      <c r="I381" s="262"/>
      <c r="J381" s="263">
        <f>ROUND(I381*H381,2)</f>
        <v>0</v>
      </c>
      <c r="K381" s="264"/>
      <c r="L381" s="265"/>
      <c r="M381" s="266" t="s">
        <v>19</v>
      </c>
      <c r="N381" s="267" t="s">
        <v>42</v>
      </c>
      <c r="O381" s="84"/>
      <c r="P381" s="215">
        <f>O381*H381</f>
        <v>0</v>
      </c>
      <c r="Q381" s="215">
        <v>0.017000000000000001</v>
      </c>
      <c r="R381" s="215">
        <f>Q381*H381</f>
        <v>0.017000000000000001</v>
      </c>
      <c r="S381" s="215">
        <v>0</v>
      </c>
      <c r="T381" s="21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7" t="s">
        <v>335</v>
      </c>
      <c r="AT381" s="217" t="s">
        <v>274</v>
      </c>
      <c r="AU381" s="217" t="s">
        <v>81</v>
      </c>
      <c r="AY381" s="17" t="s">
        <v>131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7" t="s">
        <v>79</v>
      </c>
      <c r="BK381" s="218">
        <f>ROUND(I381*H381,2)</f>
        <v>0</v>
      </c>
      <c r="BL381" s="17" t="s">
        <v>235</v>
      </c>
      <c r="BM381" s="217" t="s">
        <v>633</v>
      </c>
    </row>
    <row r="382" s="2" customFormat="1" ht="37.8" customHeight="1">
      <c r="A382" s="38"/>
      <c r="B382" s="39"/>
      <c r="C382" s="205" t="s">
        <v>634</v>
      </c>
      <c r="D382" s="205" t="s">
        <v>133</v>
      </c>
      <c r="E382" s="206" t="s">
        <v>635</v>
      </c>
      <c r="F382" s="207" t="s">
        <v>636</v>
      </c>
      <c r="G382" s="208" t="s">
        <v>356</v>
      </c>
      <c r="H382" s="209">
        <v>2</v>
      </c>
      <c r="I382" s="210"/>
      <c r="J382" s="211">
        <f>ROUND(I382*H382,2)</f>
        <v>0</v>
      </c>
      <c r="K382" s="212"/>
      <c r="L382" s="44"/>
      <c r="M382" s="213" t="s">
        <v>19</v>
      </c>
      <c r="N382" s="214" t="s">
        <v>42</v>
      </c>
      <c r="O382" s="84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7" t="s">
        <v>235</v>
      </c>
      <c r="AT382" s="217" t="s">
        <v>133</v>
      </c>
      <c r="AU382" s="217" t="s">
        <v>81</v>
      </c>
      <c r="AY382" s="17" t="s">
        <v>131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7" t="s">
        <v>79</v>
      </c>
      <c r="BK382" s="218">
        <f>ROUND(I382*H382,2)</f>
        <v>0</v>
      </c>
      <c r="BL382" s="17" t="s">
        <v>235</v>
      </c>
      <c r="BM382" s="217" t="s">
        <v>637</v>
      </c>
    </row>
    <row r="383" s="2" customFormat="1">
      <c r="A383" s="38"/>
      <c r="B383" s="39"/>
      <c r="C383" s="40"/>
      <c r="D383" s="219" t="s">
        <v>139</v>
      </c>
      <c r="E383" s="40"/>
      <c r="F383" s="220" t="s">
        <v>638</v>
      </c>
      <c r="G383" s="40"/>
      <c r="H383" s="40"/>
      <c r="I383" s="221"/>
      <c r="J383" s="40"/>
      <c r="K383" s="40"/>
      <c r="L383" s="44"/>
      <c r="M383" s="222"/>
      <c r="N383" s="223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139</v>
      </c>
      <c r="AU383" s="17" t="s">
        <v>81</v>
      </c>
    </row>
    <row r="384" s="2" customFormat="1" ht="33" customHeight="1">
      <c r="A384" s="38"/>
      <c r="B384" s="39"/>
      <c r="C384" s="257" t="s">
        <v>639</v>
      </c>
      <c r="D384" s="257" t="s">
        <v>274</v>
      </c>
      <c r="E384" s="258" t="s">
        <v>640</v>
      </c>
      <c r="F384" s="259" t="s">
        <v>641</v>
      </c>
      <c r="G384" s="260" t="s">
        <v>356</v>
      </c>
      <c r="H384" s="261">
        <v>2</v>
      </c>
      <c r="I384" s="262"/>
      <c r="J384" s="263">
        <f>ROUND(I384*H384,2)</f>
        <v>0</v>
      </c>
      <c r="K384" s="264"/>
      <c r="L384" s="265"/>
      <c r="M384" s="266" t="s">
        <v>19</v>
      </c>
      <c r="N384" s="267" t="s">
        <v>42</v>
      </c>
      <c r="O384" s="84"/>
      <c r="P384" s="215">
        <f>O384*H384</f>
        <v>0</v>
      </c>
      <c r="Q384" s="215">
        <v>0.0195</v>
      </c>
      <c r="R384" s="215">
        <f>Q384*H384</f>
        <v>0.039</v>
      </c>
      <c r="S384" s="215">
        <v>0</v>
      </c>
      <c r="T384" s="21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7" t="s">
        <v>335</v>
      </c>
      <c r="AT384" s="217" t="s">
        <v>274</v>
      </c>
      <c r="AU384" s="217" t="s">
        <v>81</v>
      </c>
      <c r="AY384" s="17" t="s">
        <v>131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7" t="s">
        <v>79</v>
      </c>
      <c r="BK384" s="218">
        <f>ROUND(I384*H384,2)</f>
        <v>0</v>
      </c>
      <c r="BL384" s="17" t="s">
        <v>235</v>
      </c>
      <c r="BM384" s="217" t="s">
        <v>642</v>
      </c>
    </row>
    <row r="385" s="2" customFormat="1" ht="37.8" customHeight="1">
      <c r="A385" s="38"/>
      <c r="B385" s="39"/>
      <c r="C385" s="205" t="s">
        <v>643</v>
      </c>
      <c r="D385" s="205" t="s">
        <v>133</v>
      </c>
      <c r="E385" s="206" t="s">
        <v>644</v>
      </c>
      <c r="F385" s="207" t="s">
        <v>645</v>
      </c>
      <c r="G385" s="208" t="s">
        <v>356</v>
      </c>
      <c r="H385" s="209">
        <v>1</v>
      </c>
      <c r="I385" s="210"/>
      <c r="J385" s="211">
        <f>ROUND(I385*H385,2)</f>
        <v>0</v>
      </c>
      <c r="K385" s="212"/>
      <c r="L385" s="44"/>
      <c r="M385" s="213" t="s">
        <v>19</v>
      </c>
      <c r="N385" s="214" t="s">
        <v>42</v>
      </c>
      <c r="O385" s="84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7" t="s">
        <v>235</v>
      </c>
      <c r="AT385" s="217" t="s">
        <v>133</v>
      </c>
      <c r="AU385" s="217" t="s">
        <v>81</v>
      </c>
      <c r="AY385" s="17" t="s">
        <v>131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7" t="s">
        <v>79</v>
      </c>
      <c r="BK385" s="218">
        <f>ROUND(I385*H385,2)</f>
        <v>0</v>
      </c>
      <c r="BL385" s="17" t="s">
        <v>235</v>
      </c>
      <c r="BM385" s="217" t="s">
        <v>646</v>
      </c>
    </row>
    <row r="386" s="2" customFormat="1">
      <c r="A386" s="38"/>
      <c r="B386" s="39"/>
      <c r="C386" s="40"/>
      <c r="D386" s="219" t="s">
        <v>139</v>
      </c>
      <c r="E386" s="40"/>
      <c r="F386" s="220" t="s">
        <v>647</v>
      </c>
      <c r="G386" s="40"/>
      <c r="H386" s="40"/>
      <c r="I386" s="221"/>
      <c r="J386" s="40"/>
      <c r="K386" s="40"/>
      <c r="L386" s="44"/>
      <c r="M386" s="222"/>
      <c r="N386" s="223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139</v>
      </c>
      <c r="AU386" s="17" t="s">
        <v>81</v>
      </c>
    </row>
    <row r="387" s="2" customFormat="1" ht="16.5" customHeight="1">
      <c r="A387" s="38"/>
      <c r="B387" s="39"/>
      <c r="C387" s="257" t="s">
        <v>648</v>
      </c>
      <c r="D387" s="257" t="s">
        <v>274</v>
      </c>
      <c r="E387" s="258" t="s">
        <v>649</v>
      </c>
      <c r="F387" s="259" t="s">
        <v>650</v>
      </c>
      <c r="G387" s="260" t="s">
        <v>356</v>
      </c>
      <c r="H387" s="261">
        <v>1</v>
      </c>
      <c r="I387" s="262"/>
      <c r="J387" s="263">
        <f>ROUND(I387*H387,2)</f>
        <v>0</v>
      </c>
      <c r="K387" s="264"/>
      <c r="L387" s="265"/>
      <c r="M387" s="266" t="s">
        <v>19</v>
      </c>
      <c r="N387" s="267" t="s">
        <v>42</v>
      </c>
      <c r="O387" s="84"/>
      <c r="P387" s="215">
        <f>O387*H387</f>
        <v>0</v>
      </c>
      <c r="Q387" s="215">
        <v>0.0016000000000000001</v>
      </c>
      <c r="R387" s="215">
        <f>Q387*H387</f>
        <v>0.0016000000000000001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335</v>
      </c>
      <c r="AT387" s="217" t="s">
        <v>274</v>
      </c>
      <c r="AU387" s="217" t="s">
        <v>81</v>
      </c>
      <c r="AY387" s="17" t="s">
        <v>131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79</v>
      </c>
      <c r="BK387" s="218">
        <f>ROUND(I387*H387,2)</f>
        <v>0</v>
      </c>
      <c r="BL387" s="17" t="s">
        <v>235</v>
      </c>
      <c r="BM387" s="217" t="s">
        <v>651</v>
      </c>
    </row>
    <row r="388" s="2" customFormat="1" ht="24.15" customHeight="1">
      <c r="A388" s="38"/>
      <c r="B388" s="39"/>
      <c r="C388" s="205" t="s">
        <v>652</v>
      </c>
      <c r="D388" s="205" t="s">
        <v>133</v>
      </c>
      <c r="E388" s="206" t="s">
        <v>653</v>
      </c>
      <c r="F388" s="207" t="s">
        <v>654</v>
      </c>
      <c r="G388" s="208" t="s">
        <v>356</v>
      </c>
      <c r="H388" s="209">
        <v>2</v>
      </c>
      <c r="I388" s="210"/>
      <c r="J388" s="211">
        <f>ROUND(I388*H388,2)</f>
        <v>0</v>
      </c>
      <c r="K388" s="212"/>
      <c r="L388" s="44"/>
      <c r="M388" s="213" t="s">
        <v>19</v>
      </c>
      <c r="N388" s="214" t="s">
        <v>42</v>
      </c>
      <c r="O388" s="84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7" t="s">
        <v>235</v>
      </c>
      <c r="AT388" s="217" t="s">
        <v>133</v>
      </c>
      <c r="AU388" s="217" t="s">
        <v>81</v>
      </c>
      <c r="AY388" s="17" t="s">
        <v>131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7" t="s">
        <v>79</v>
      </c>
      <c r="BK388" s="218">
        <f>ROUND(I388*H388,2)</f>
        <v>0</v>
      </c>
      <c r="BL388" s="17" t="s">
        <v>235</v>
      </c>
      <c r="BM388" s="217" t="s">
        <v>655</v>
      </c>
    </row>
    <row r="389" s="2" customFormat="1">
      <c r="A389" s="38"/>
      <c r="B389" s="39"/>
      <c r="C389" s="40"/>
      <c r="D389" s="219" t="s">
        <v>139</v>
      </c>
      <c r="E389" s="40"/>
      <c r="F389" s="220" t="s">
        <v>656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139</v>
      </c>
      <c r="AU389" s="17" t="s">
        <v>81</v>
      </c>
    </row>
    <row r="390" s="2" customFormat="1" ht="16.5" customHeight="1">
      <c r="A390" s="38"/>
      <c r="B390" s="39"/>
      <c r="C390" s="257" t="s">
        <v>657</v>
      </c>
      <c r="D390" s="257" t="s">
        <v>274</v>
      </c>
      <c r="E390" s="258" t="s">
        <v>658</v>
      </c>
      <c r="F390" s="259" t="s">
        <v>659</v>
      </c>
      <c r="G390" s="260" t="s">
        <v>356</v>
      </c>
      <c r="H390" s="261">
        <v>2</v>
      </c>
      <c r="I390" s="262"/>
      <c r="J390" s="263">
        <f>ROUND(I390*H390,2)</f>
        <v>0</v>
      </c>
      <c r="K390" s="264"/>
      <c r="L390" s="265"/>
      <c r="M390" s="266" t="s">
        <v>19</v>
      </c>
      <c r="N390" s="267" t="s">
        <v>42</v>
      </c>
      <c r="O390" s="84"/>
      <c r="P390" s="215">
        <f>O390*H390</f>
        <v>0</v>
      </c>
      <c r="Q390" s="215">
        <v>0.0023999999999999998</v>
      </c>
      <c r="R390" s="215">
        <f>Q390*H390</f>
        <v>0.0047999999999999996</v>
      </c>
      <c r="S390" s="215">
        <v>0</v>
      </c>
      <c r="T390" s="21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7" t="s">
        <v>335</v>
      </c>
      <c r="AT390" s="217" t="s">
        <v>274</v>
      </c>
      <c r="AU390" s="217" t="s">
        <v>81</v>
      </c>
      <c r="AY390" s="17" t="s">
        <v>131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7" t="s">
        <v>79</v>
      </c>
      <c r="BK390" s="218">
        <f>ROUND(I390*H390,2)</f>
        <v>0</v>
      </c>
      <c r="BL390" s="17" t="s">
        <v>235</v>
      </c>
      <c r="BM390" s="217" t="s">
        <v>660</v>
      </c>
    </row>
    <row r="391" s="2" customFormat="1" ht="24.15" customHeight="1">
      <c r="A391" s="38"/>
      <c r="B391" s="39"/>
      <c r="C391" s="205" t="s">
        <v>661</v>
      </c>
      <c r="D391" s="205" t="s">
        <v>133</v>
      </c>
      <c r="E391" s="206" t="s">
        <v>662</v>
      </c>
      <c r="F391" s="207" t="s">
        <v>663</v>
      </c>
      <c r="G391" s="208" t="s">
        <v>356</v>
      </c>
      <c r="H391" s="209">
        <v>6</v>
      </c>
      <c r="I391" s="210"/>
      <c r="J391" s="211">
        <f>ROUND(I391*H391,2)</f>
        <v>0</v>
      </c>
      <c r="K391" s="212"/>
      <c r="L391" s="44"/>
      <c r="M391" s="213" t="s">
        <v>19</v>
      </c>
      <c r="N391" s="214" t="s">
        <v>42</v>
      </c>
      <c r="O391" s="84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7" t="s">
        <v>235</v>
      </c>
      <c r="AT391" s="217" t="s">
        <v>133</v>
      </c>
      <c r="AU391" s="217" t="s">
        <v>81</v>
      </c>
      <c r="AY391" s="17" t="s">
        <v>131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7" t="s">
        <v>79</v>
      </c>
      <c r="BK391" s="218">
        <f>ROUND(I391*H391,2)</f>
        <v>0</v>
      </c>
      <c r="BL391" s="17" t="s">
        <v>235</v>
      </c>
      <c r="BM391" s="217" t="s">
        <v>664</v>
      </c>
    </row>
    <row r="392" s="2" customFormat="1">
      <c r="A392" s="38"/>
      <c r="B392" s="39"/>
      <c r="C392" s="40"/>
      <c r="D392" s="219" t="s">
        <v>139</v>
      </c>
      <c r="E392" s="40"/>
      <c r="F392" s="220" t="s">
        <v>665</v>
      </c>
      <c r="G392" s="40"/>
      <c r="H392" s="40"/>
      <c r="I392" s="221"/>
      <c r="J392" s="40"/>
      <c r="K392" s="40"/>
      <c r="L392" s="44"/>
      <c r="M392" s="222"/>
      <c r="N392" s="223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139</v>
      </c>
      <c r="AU392" s="17" t="s">
        <v>81</v>
      </c>
    </row>
    <row r="393" s="2" customFormat="1" ht="16.5" customHeight="1">
      <c r="A393" s="38"/>
      <c r="B393" s="39"/>
      <c r="C393" s="257" t="s">
        <v>666</v>
      </c>
      <c r="D393" s="257" t="s">
        <v>274</v>
      </c>
      <c r="E393" s="258" t="s">
        <v>667</v>
      </c>
      <c r="F393" s="259" t="s">
        <v>668</v>
      </c>
      <c r="G393" s="260" t="s">
        <v>356</v>
      </c>
      <c r="H393" s="261">
        <v>6</v>
      </c>
      <c r="I393" s="262"/>
      <c r="J393" s="263">
        <f>ROUND(I393*H393,2)</f>
        <v>0</v>
      </c>
      <c r="K393" s="264"/>
      <c r="L393" s="265"/>
      <c r="M393" s="266" t="s">
        <v>19</v>
      </c>
      <c r="N393" s="267" t="s">
        <v>42</v>
      </c>
      <c r="O393" s="84"/>
      <c r="P393" s="215">
        <f>O393*H393</f>
        <v>0</v>
      </c>
      <c r="Q393" s="215">
        <v>0.00038000000000000002</v>
      </c>
      <c r="R393" s="215">
        <f>Q393*H393</f>
        <v>0.0022799999999999999</v>
      </c>
      <c r="S393" s="215">
        <v>0</v>
      </c>
      <c r="T393" s="21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7" t="s">
        <v>335</v>
      </c>
      <c r="AT393" s="217" t="s">
        <v>274</v>
      </c>
      <c r="AU393" s="217" t="s">
        <v>81</v>
      </c>
      <c r="AY393" s="17" t="s">
        <v>131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7" t="s">
        <v>79</v>
      </c>
      <c r="BK393" s="218">
        <f>ROUND(I393*H393,2)</f>
        <v>0</v>
      </c>
      <c r="BL393" s="17" t="s">
        <v>235</v>
      </c>
      <c r="BM393" s="217" t="s">
        <v>669</v>
      </c>
    </row>
    <row r="394" s="2" customFormat="1" ht="24.15" customHeight="1">
      <c r="A394" s="38"/>
      <c r="B394" s="39"/>
      <c r="C394" s="205" t="s">
        <v>670</v>
      </c>
      <c r="D394" s="205" t="s">
        <v>133</v>
      </c>
      <c r="E394" s="206" t="s">
        <v>671</v>
      </c>
      <c r="F394" s="207" t="s">
        <v>672</v>
      </c>
      <c r="G394" s="208" t="s">
        <v>356</v>
      </c>
      <c r="H394" s="209">
        <v>2</v>
      </c>
      <c r="I394" s="210"/>
      <c r="J394" s="211">
        <f>ROUND(I394*H394,2)</f>
        <v>0</v>
      </c>
      <c r="K394" s="212"/>
      <c r="L394" s="44"/>
      <c r="M394" s="213" t="s">
        <v>19</v>
      </c>
      <c r="N394" s="214" t="s">
        <v>42</v>
      </c>
      <c r="O394" s="84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7" t="s">
        <v>235</v>
      </c>
      <c r="AT394" s="217" t="s">
        <v>133</v>
      </c>
      <c r="AU394" s="217" t="s">
        <v>81</v>
      </c>
      <c r="AY394" s="17" t="s">
        <v>131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7" t="s">
        <v>79</v>
      </c>
      <c r="BK394" s="218">
        <f>ROUND(I394*H394,2)</f>
        <v>0</v>
      </c>
      <c r="BL394" s="17" t="s">
        <v>235</v>
      </c>
      <c r="BM394" s="217" t="s">
        <v>673</v>
      </c>
    </row>
    <row r="395" s="2" customFormat="1">
      <c r="A395" s="38"/>
      <c r="B395" s="39"/>
      <c r="C395" s="40"/>
      <c r="D395" s="219" t="s">
        <v>139</v>
      </c>
      <c r="E395" s="40"/>
      <c r="F395" s="220" t="s">
        <v>674</v>
      </c>
      <c r="G395" s="40"/>
      <c r="H395" s="40"/>
      <c r="I395" s="221"/>
      <c r="J395" s="40"/>
      <c r="K395" s="40"/>
      <c r="L395" s="44"/>
      <c r="M395" s="222"/>
      <c r="N395" s="223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139</v>
      </c>
      <c r="AU395" s="17" t="s">
        <v>81</v>
      </c>
    </row>
    <row r="396" s="2" customFormat="1" ht="24.15" customHeight="1">
      <c r="A396" s="38"/>
      <c r="B396" s="39"/>
      <c r="C396" s="257" t="s">
        <v>675</v>
      </c>
      <c r="D396" s="257" t="s">
        <v>274</v>
      </c>
      <c r="E396" s="258" t="s">
        <v>676</v>
      </c>
      <c r="F396" s="259" t="s">
        <v>677</v>
      </c>
      <c r="G396" s="260" t="s">
        <v>356</v>
      </c>
      <c r="H396" s="261">
        <v>2</v>
      </c>
      <c r="I396" s="262"/>
      <c r="J396" s="263">
        <f>ROUND(I396*H396,2)</f>
        <v>0</v>
      </c>
      <c r="K396" s="264"/>
      <c r="L396" s="265"/>
      <c r="M396" s="266" t="s">
        <v>19</v>
      </c>
      <c r="N396" s="267" t="s">
        <v>42</v>
      </c>
      <c r="O396" s="84"/>
      <c r="P396" s="215">
        <f>O396*H396</f>
        <v>0</v>
      </c>
      <c r="Q396" s="215">
        <v>0.00014999999999999999</v>
      </c>
      <c r="R396" s="215">
        <f>Q396*H396</f>
        <v>0.00029999999999999997</v>
      </c>
      <c r="S396" s="215">
        <v>0</v>
      </c>
      <c r="T396" s="21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7" t="s">
        <v>335</v>
      </c>
      <c r="AT396" s="217" t="s">
        <v>274</v>
      </c>
      <c r="AU396" s="217" t="s">
        <v>81</v>
      </c>
      <c r="AY396" s="17" t="s">
        <v>131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7" t="s">
        <v>79</v>
      </c>
      <c r="BK396" s="218">
        <f>ROUND(I396*H396,2)</f>
        <v>0</v>
      </c>
      <c r="BL396" s="17" t="s">
        <v>235</v>
      </c>
      <c r="BM396" s="217" t="s">
        <v>678</v>
      </c>
    </row>
    <row r="397" s="2" customFormat="1" ht="24.15" customHeight="1">
      <c r="A397" s="38"/>
      <c r="B397" s="39"/>
      <c r="C397" s="205" t="s">
        <v>679</v>
      </c>
      <c r="D397" s="205" t="s">
        <v>133</v>
      </c>
      <c r="E397" s="206" t="s">
        <v>680</v>
      </c>
      <c r="F397" s="207" t="s">
        <v>681</v>
      </c>
      <c r="G397" s="208" t="s">
        <v>356</v>
      </c>
      <c r="H397" s="209">
        <v>1</v>
      </c>
      <c r="I397" s="210"/>
      <c r="J397" s="211">
        <f>ROUND(I397*H397,2)</f>
        <v>0</v>
      </c>
      <c r="K397" s="212"/>
      <c r="L397" s="44"/>
      <c r="M397" s="213" t="s">
        <v>19</v>
      </c>
      <c r="N397" s="214" t="s">
        <v>42</v>
      </c>
      <c r="O397" s="84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7" t="s">
        <v>235</v>
      </c>
      <c r="AT397" s="217" t="s">
        <v>133</v>
      </c>
      <c r="AU397" s="217" t="s">
        <v>81</v>
      </c>
      <c r="AY397" s="17" t="s">
        <v>131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7" t="s">
        <v>79</v>
      </c>
      <c r="BK397" s="218">
        <f>ROUND(I397*H397,2)</f>
        <v>0</v>
      </c>
      <c r="BL397" s="17" t="s">
        <v>235</v>
      </c>
      <c r="BM397" s="217" t="s">
        <v>682</v>
      </c>
    </row>
    <row r="398" s="2" customFormat="1">
      <c r="A398" s="38"/>
      <c r="B398" s="39"/>
      <c r="C398" s="40"/>
      <c r="D398" s="219" t="s">
        <v>139</v>
      </c>
      <c r="E398" s="40"/>
      <c r="F398" s="220" t="s">
        <v>683</v>
      </c>
      <c r="G398" s="40"/>
      <c r="H398" s="40"/>
      <c r="I398" s="221"/>
      <c r="J398" s="40"/>
      <c r="K398" s="40"/>
      <c r="L398" s="44"/>
      <c r="M398" s="222"/>
      <c r="N398" s="223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139</v>
      </c>
      <c r="AU398" s="17" t="s">
        <v>81</v>
      </c>
    </row>
    <row r="399" s="2" customFormat="1" ht="16.5" customHeight="1">
      <c r="A399" s="38"/>
      <c r="B399" s="39"/>
      <c r="C399" s="257" t="s">
        <v>684</v>
      </c>
      <c r="D399" s="257" t="s">
        <v>274</v>
      </c>
      <c r="E399" s="258" t="s">
        <v>685</v>
      </c>
      <c r="F399" s="259" t="s">
        <v>686</v>
      </c>
      <c r="G399" s="260" t="s">
        <v>356</v>
      </c>
      <c r="H399" s="261">
        <v>1</v>
      </c>
      <c r="I399" s="262"/>
      <c r="J399" s="263">
        <f>ROUND(I399*H399,2)</f>
        <v>0</v>
      </c>
      <c r="K399" s="264"/>
      <c r="L399" s="265"/>
      <c r="M399" s="266" t="s">
        <v>19</v>
      </c>
      <c r="N399" s="267" t="s">
        <v>42</v>
      </c>
      <c r="O399" s="84"/>
      <c r="P399" s="215">
        <f>O399*H399</f>
        <v>0</v>
      </c>
      <c r="Q399" s="215">
        <v>0.0022000000000000001</v>
      </c>
      <c r="R399" s="215">
        <f>Q399*H399</f>
        <v>0.0022000000000000001</v>
      </c>
      <c r="S399" s="215">
        <v>0</v>
      </c>
      <c r="T399" s="21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17" t="s">
        <v>335</v>
      </c>
      <c r="AT399" s="217" t="s">
        <v>274</v>
      </c>
      <c r="AU399" s="217" t="s">
        <v>81</v>
      </c>
      <c r="AY399" s="17" t="s">
        <v>131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7" t="s">
        <v>79</v>
      </c>
      <c r="BK399" s="218">
        <f>ROUND(I399*H399,2)</f>
        <v>0</v>
      </c>
      <c r="BL399" s="17" t="s">
        <v>235</v>
      </c>
      <c r="BM399" s="217" t="s">
        <v>687</v>
      </c>
    </row>
    <row r="400" s="2" customFormat="1" ht="37.8" customHeight="1">
      <c r="A400" s="38"/>
      <c r="B400" s="39"/>
      <c r="C400" s="205" t="s">
        <v>688</v>
      </c>
      <c r="D400" s="205" t="s">
        <v>133</v>
      </c>
      <c r="E400" s="206" t="s">
        <v>689</v>
      </c>
      <c r="F400" s="207" t="s">
        <v>690</v>
      </c>
      <c r="G400" s="208" t="s">
        <v>356</v>
      </c>
      <c r="H400" s="209">
        <v>1</v>
      </c>
      <c r="I400" s="210"/>
      <c r="J400" s="211">
        <f>ROUND(I400*H400,2)</f>
        <v>0</v>
      </c>
      <c r="K400" s="212"/>
      <c r="L400" s="44"/>
      <c r="M400" s="213" t="s">
        <v>19</v>
      </c>
      <c r="N400" s="214" t="s">
        <v>42</v>
      </c>
      <c r="O400" s="84"/>
      <c r="P400" s="215">
        <f>O400*H400</f>
        <v>0</v>
      </c>
      <c r="Q400" s="215">
        <v>0.00046999999999999999</v>
      </c>
      <c r="R400" s="215">
        <f>Q400*H400</f>
        <v>0.00046999999999999999</v>
      </c>
      <c r="S400" s="215">
        <v>0</v>
      </c>
      <c r="T400" s="21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7" t="s">
        <v>235</v>
      </c>
      <c r="AT400" s="217" t="s">
        <v>133</v>
      </c>
      <c r="AU400" s="217" t="s">
        <v>81</v>
      </c>
      <c r="AY400" s="17" t="s">
        <v>131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7" t="s">
        <v>79</v>
      </c>
      <c r="BK400" s="218">
        <f>ROUND(I400*H400,2)</f>
        <v>0</v>
      </c>
      <c r="BL400" s="17" t="s">
        <v>235</v>
      </c>
      <c r="BM400" s="217" t="s">
        <v>691</v>
      </c>
    </row>
    <row r="401" s="2" customFormat="1">
      <c r="A401" s="38"/>
      <c r="B401" s="39"/>
      <c r="C401" s="40"/>
      <c r="D401" s="219" t="s">
        <v>139</v>
      </c>
      <c r="E401" s="40"/>
      <c r="F401" s="220" t="s">
        <v>692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139</v>
      </c>
      <c r="AU401" s="17" t="s">
        <v>81</v>
      </c>
    </row>
    <row r="402" s="2" customFormat="1" ht="37.8" customHeight="1">
      <c r="A402" s="38"/>
      <c r="B402" s="39"/>
      <c r="C402" s="257" t="s">
        <v>693</v>
      </c>
      <c r="D402" s="257" t="s">
        <v>274</v>
      </c>
      <c r="E402" s="258" t="s">
        <v>694</v>
      </c>
      <c r="F402" s="259" t="s">
        <v>695</v>
      </c>
      <c r="G402" s="260" t="s">
        <v>356</v>
      </c>
      <c r="H402" s="261">
        <v>1</v>
      </c>
      <c r="I402" s="262"/>
      <c r="J402" s="263">
        <f>ROUND(I402*H402,2)</f>
        <v>0</v>
      </c>
      <c r="K402" s="264"/>
      <c r="L402" s="265"/>
      <c r="M402" s="266" t="s">
        <v>19</v>
      </c>
      <c r="N402" s="267" t="s">
        <v>42</v>
      </c>
      <c r="O402" s="84"/>
      <c r="P402" s="215">
        <f>O402*H402</f>
        <v>0</v>
      </c>
      <c r="Q402" s="215">
        <v>0.016</v>
      </c>
      <c r="R402" s="215">
        <f>Q402*H402</f>
        <v>0.016</v>
      </c>
      <c r="S402" s="215">
        <v>0</v>
      </c>
      <c r="T402" s="21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7" t="s">
        <v>335</v>
      </c>
      <c r="AT402" s="217" t="s">
        <v>274</v>
      </c>
      <c r="AU402" s="217" t="s">
        <v>81</v>
      </c>
      <c r="AY402" s="17" t="s">
        <v>131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7" t="s">
        <v>79</v>
      </c>
      <c r="BK402" s="218">
        <f>ROUND(I402*H402,2)</f>
        <v>0</v>
      </c>
      <c r="BL402" s="17" t="s">
        <v>235</v>
      </c>
      <c r="BM402" s="217" t="s">
        <v>696</v>
      </c>
    </row>
    <row r="403" s="2" customFormat="1" ht="44.25" customHeight="1">
      <c r="A403" s="38"/>
      <c r="B403" s="39"/>
      <c r="C403" s="205" t="s">
        <v>697</v>
      </c>
      <c r="D403" s="205" t="s">
        <v>133</v>
      </c>
      <c r="E403" s="206" t="s">
        <v>698</v>
      </c>
      <c r="F403" s="207" t="s">
        <v>699</v>
      </c>
      <c r="G403" s="208" t="s">
        <v>700</v>
      </c>
      <c r="H403" s="269"/>
      <c r="I403" s="210"/>
      <c r="J403" s="211">
        <f>ROUND(I403*H403,2)</f>
        <v>0</v>
      </c>
      <c r="K403" s="212"/>
      <c r="L403" s="44"/>
      <c r="M403" s="213" t="s">
        <v>19</v>
      </c>
      <c r="N403" s="214" t="s">
        <v>42</v>
      </c>
      <c r="O403" s="84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235</v>
      </c>
      <c r="AT403" s="217" t="s">
        <v>133</v>
      </c>
      <c r="AU403" s="217" t="s">
        <v>81</v>
      </c>
      <c r="AY403" s="17" t="s">
        <v>131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79</v>
      </c>
      <c r="BK403" s="218">
        <f>ROUND(I403*H403,2)</f>
        <v>0</v>
      </c>
      <c r="BL403" s="17" t="s">
        <v>235</v>
      </c>
      <c r="BM403" s="217" t="s">
        <v>701</v>
      </c>
    </row>
    <row r="404" s="12" customFormat="1" ht="22.8" customHeight="1">
      <c r="A404" s="12"/>
      <c r="B404" s="189"/>
      <c r="C404" s="190"/>
      <c r="D404" s="191" t="s">
        <v>70</v>
      </c>
      <c r="E404" s="203" t="s">
        <v>702</v>
      </c>
      <c r="F404" s="203" t="s">
        <v>703</v>
      </c>
      <c r="G404" s="190"/>
      <c r="H404" s="190"/>
      <c r="I404" s="193"/>
      <c r="J404" s="204">
        <f>BK404</f>
        <v>0</v>
      </c>
      <c r="K404" s="190"/>
      <c r="L404" s="195"/>
      <c r="M404" s="196"/>
      <c r="N404" s="197"/>
      <c r="O404" s="197"/>
      <c r="P404" s="198">
        <f>SUM(P405:P411)</f>
        <v>0</v>
      </c>
      <c r="Q404" s="197"/>
      <c r="R404" s="198">
        <f>SUM(R405:R411)</f>
        <v>0.0012000000000000001</v>
      </c>
      <c r="S404" s="197"/>
      <c r="T404" s="199">
        <f>SUM(T405:T411)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0" t="s">
        <v>81</v>
      </c>
      <c r="AT404" s="201" t="s">
        <v>70</v>
      </c>
      <c r="AU404" s="201" t="s">
        <v>79</v>
      </c>
      <c r="AY404" s="200" t="s">
        <v>131</v>
      </c>
      <c r="BK404" s="202">
        <f>SUM(BK405:BK411)</f>
        <v>0</v>
      </c>
    </row>
    <row r="405" s="2" customFormat="1" ht="24.15" customHeight="1">
      <c r="A405" s="38"/>
      <c r="B405" s="39"/>
      <c r="C405" s="205" t="s">
        <v>704</v>
      </c>
      <c r="D405" s="205" t="s">
        <v>133</v>
      </c>
      <c r="E405" s="206" t="s">
        <v>705</v>
      </c>
      <c r="F405" s="207" t="s">
        <v>706</v>
      </c>
      <c r="G405" s="208" t="s">
        <v>158</v>
      </c>
      <c r="H405" s="209">
        <v>3</v>
      </c>
      <c r="I405" s="210"/>
      <c r="J405" s="211">
        <f>ROUND(I405*H405,2)</f>
        <v>0</v>
      </c>
      <c r="K405" s="212"/>
      <c r="L405" s="44"/>
      <c r="M405" s="213" t="s">
        <v>19</v>
      </c>
      <c r="N405" s="214" t="s">
        <v>42</v>
      </c>
      <c r="O405" s="84"/>
      <c r="P405" s="215">
        <f>O405*H405</f>
        <v>0</v>
      </c>
      <c r="Q405" s="215">
        <v>0.00040000000000000002</v>
      </c>
      <c r="R405" s="215">
        <f>Q405*H405</f>
        <v>0.0012000000000000001</v>
      </c>
      <c r="S405" s="215">
        <v>0</v>
      </c>
      <c r="T405" s="21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7" t="s">
        <v>235</v>
      </c>
      <c r="AT405" s="217" t="s">
        <v>133</v>
      </c>
      <c r="AU405" s="217" t="s">
        <v>81</v>
      </c>
      <c r="AY405" s="17" t="s">
        <v>131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7" t="s">
        <v>79</v>
      </c>
      <c r="BK405" s="218">
        <f>ROUND(I405*H405,2)</f>
        <v>0</v>
      </c>
      <c r="BL405" s="17" t="s">
        <v>235</v>
      </c>
      <c r="BM405" s="217" t="s">
        <v>707</v>
      </c>
    </row>
    <row r="406" s="2" customFormat="1">
      <c r="A406" s="38"/>
      <c r="B406" s="39"/>
      <c r="C406" s="40"/>
      <c r="D406" s="219" t="s">
        <v>139</v>
      </c>
      <c r="E406" s="40"/>
      <c r="F406" s="220" t="s">
        <v>708</v>
      </c>
      <c r="G406" s="40"/>
      <c r="H406" s="40"/>
      <c r="I406" s="221"/>
      <c r="J406" s="40"/>
      <c r="K406" s="40"/>
      <c r="L406" s="44"/>
      <c r="M406" s="222"/>
      <c r="N406" s="223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139</v>
      </c>
      <c r="AU406" s="17" t="s">
        <v>81</v>
      </c>
    </row>
    <row r="407" s="13" customFormat="1">
      <c r="A407" s="13"/>
      <c r="B407" s="224"/>
      <c r="C407" s="225"/>
      <c r="D407" s="226" t="s">
        <v>141</v>
      </c>
      <c r="E407" s="227" t="s">
        <v>19</v>
      </c>
      <c r="F407" s="228" t="s">
        <v>709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141</v>
      </c>
      <c r="AU407" s="234" t="s">
        <v>81</v>
      </c>
      <c r="AV407" s="13" t="s">
        <v>79</v>
      </c>
      <c r="AW407" s="13" t="s">
        <v>33</v>
      </c>
      <c r="AX407" s="13" t="s">
        <v>71</v>
      </c>
      <c r="AY407" s="234" t="s">
        <v>131</v>
      </c>
    </row>
    <row r="408" s="14" customFormat="1">
      <c r="A408" s="14"/>
      <c r="B408" s="235"/>
      <c r="C408" s="236"/>
      <c r="D408" s="226" t="s">
        <v>141</v>
      </c>
      <c r="E408" s="237" t="s">
        <v>19</v>
      </c>
      <c r="F408" s="238" t="s">
        <v>710</v>
      </c>
      <c r="G408" s="236"/>
      <c r="H408" s="239">
        <v>3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141</v>
      </c>
      <c r="AU408" s="245" t="s">
        <v>81</v>
      </c>
      <c r="AV408" s="14" t="s">
        <v>81</v>
      </c>
      <c r="AW408" s="14" t="s">
        <v>33</v>
      </c>
      <c r="AX408" s="14" t="s">
        <v>79</v>
      </c>
      <c r="AY408" s="245" t="s">
        <v>131</v>
      </c>
    </row>
    <row r="409" s="2" customFormat="1" ht="21.75" customHeight="1">
      <c r="A409" s="38"/>
      <c r="B409" s="39"/>
      <c r="C409" s="257" t="s">
        <v>711</v>
      </c>
      <c r="D409" s="257" t="s">
        <v>274</v>
      </c>
      <c r="E409" s="258" t="s">
        <v>712</v>
      </c>
      <c r="F409" s="259" t="s">
        <v>713</v>
      </c>
      <c r="G409" s="260" t="s">
        <v>158</v>
      </c>
      <c r="H409" s="261">
        <v>3</v>
      </c>
      <c r="I409" s="262"/>
      <c r="J409" s="263">
        <f>ROUND(I409*H409,2)</f>
        <v>0</v>
      </c>
      <c r="K409" s="264"/>
      <c r="L409" s="265"/>
      <c r="M409" s="266" t="s">
        <v>19</v>
      </c>
      <c r="N409" s="267" t="s">
        <v>42</v>
      </c>
      <c r="O409" s="84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7" t="s">
        <v>335</v>
      </c>
      <c r="AT409" s="217" t="s">
        <v>274</v>
      </c>
      <c r="AU409" s="217" t="s">
        <v>81</v>
      </c>
      <c r="AY409" s="17" t="s">
        <v>131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7" t="s">
        <v>79</v>
      </c>
      <c r="BK409" s="218">
        <f>ROUND(I409*H409,2)</f>
        <v>0</v>
      </c>
      <c r="BL409" s="17" t="s">
        <v>235</v>
      </c>
      <c r="BM409" s="217" t="s">
        <v>714</v>
      </c>
    </row>
    <row r="410" s="2" customFormat="1" ht="44.25" customHeight="1">
      <c r="A410" s="38"/>
      <c r="B410" s="39"/>
      <c r="C410" s="205" t="s">
        <v>715</v>
      </c>
      <c r="D410" s="205" t="s">
        <v>133</v>
      </c>
      <c r="E410" s="206" t="s">
        <v>716</v>
      </c>
      <c r="F410" s="207" t="s">
        <v>717</v>
      </c>
      <c r="G410" s="208" t="s">
        <v>700</v>
      </c>
      <c r="H410" s="269"/>
      <c r="I410" s="210"/>
      <c r="J410" s="211">
        <f>ROUND(I410*H410,2)</f>
        <v>0</v>
      </c>
      <c r="K410" s="212"/>
      <c r="L410" s="44"/>
      <c r="M410" s="213" t="s">
        <v>19</v>
      </c>
      <c r="N410" s="214" t="s">
        <v>42</v>
      </c>
      <c r="O410" s="84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7" t="s">
        <v>235</v>
      </c>
      <c r="AT410" s="217" t="s">
        <v>133</v>
      </c>
      <c r="AU410" s="217" t="s">
        <v>81</v>
      </c>
      <c r="AY410" s="17" t="s">
        <v>131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7" t="s">
        <v>79</v>
      </c>
      <c r="BK410" s="218">
        <f>ROUND(I410*H410,2)</f>
        <v>0</v>
      </c>
      <c r="BL410" s="17" t="s">
        <v>235</v>
      </c>
      <c r="BM410" s="217" t="s">
        <v>718</v>
      </c>
    </row>
    <row r="411" s="2" customFormat="1">
      <c r="A411" s="38"/>
      <c r="B411" s="39"/>
      <c r="C411" s="40"/>
      <c r="D411" s="219" t="s">
        <v>139</v>
      </c>
      <c r="E411" s="40"/>
      <c r="F411" s="220" t="s">
        <v>719</v>
      </c>
      <c r="G411" s="40"/>
      <c r="H411" s="40"/>
      <c r="I411" s="221"/>
      <c r="J411" s="40"/>
      <c r="K411" s="40"/>
      <c r="L411" s="44"/>
      <c r="M411" s="222"/>
      <c r="N411" s="223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139</v>
      </c>
      <c r="AU411" s="17" t="s">
        <v>81</v>
      </c>
    </row>
    <row r="412" s="12" customFormat="1" ht="22.8" customHeight="1">
      <c r="A412" s="12"/>
      <c r="B412" s="189"/>
      <c r="C412" s="190"/>
      <c r="D412" s="191" t="s">
        <v>70</v>
      </c>
      <c r="E412" s="203" t="s">
        <v>720</v>
      </c>
      <c r="F412" s="203" t="s">
        <v>721</v>
      </c>
      <c r="G412" s="190"/>
      <c r="H412" s="190"/>
      <c r="I412" s="193"/>
      <c r="J412" s="204">
        <f>BK412</f>
        <v>0</v>
      </c>
      <c r="K412" s="190"/>
      <c r="L412" s="195"/>
      <c r="M412" s="196"/>
      <c r="N412" s="197"/>
      <c r="O412" s="197"/>
      <c r="P412" s="198">
        <f>SUM(P413:P465)</f>
        <v>0</v>
      </c>
      <c r="Q412" s="197"/>
      <c r="R412" s="198">
        <f>SUM(R413:R465)</f>
        <v>2.5553874500000004</v>
      </c>
      <c r="S412" s="197"/>
      <c r="T412" s="199">
        <f>SUM(T413:T465)</f>
        <v>1.7861998499999996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0" t="s">
        <v>81</v>
      </c>
      <c r="AT412" s="201" t="s">
        <v>70</v>
      </c>
      <c r="AU412" s="201" t="s">
        <v>79</v>
      </c>
      <c r="AY412" s="200" t="s">
        <v>131</v>
      </c>
      <c r="BK412" s="202">
        <f>SUM(BK413:BK465)</f>
        <v>0</v>
      </c>
    </row>
    <row r="413" s="2" customFormat="1" ht="24.15" customHeight="1">
      <c r="A413" s="38"/>
      <c r="B413" s="39"/>
      <c r="C413" s="205" t="s">
        <v>722</v>
      </c>
      <c r="D413" s="205" t="s">
        <v>133</v>
      </c>
      <c r="E413" s="206" t="s">
        <v>723</v>
      </c>
      <c r="F413" s="207" t="s">
        <v>724</v>
      </c>
      <c r="G413" s="208" t="s">
        <v>158</v>
      </c>
      <c r="H413" s="209">
        <v>27.050000000000001</v>
      </c>
      <c r="I413" s="210"/>
      <c r="J413" s="211">
        <f>ROUND(I413*H413,2)</f>
        <v>0</v>
      </c>
      <c r="K413" s="212"/>
      <c r="L413" s="44"/>
      <c r="M413" s="213" t="s">
        <v>19</v>
      </c>
      <c r="N413" s="214" t="s">
        <v>42</v>
      </c>
      <c r="O413" s="84"/>
      <c r="P413" s="215">
        <f>O413*H413</f>
        <v>0</v>
      </c>
      <c r="Q413" s="215">
        <v>0</v>
      </c>
      <c r="R413" s="215">
        <f>Q413*H413</f>
        <v>0</v>
      </c>
      <c r="S413" s="215">
        <v>0.0032499999999999999</v>
      </c>
      <c r="T413" s="216">
        <f>S413*H413</f>
        <v>0.087912500000000005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7" t="s">
        <v>235</v>
      </c>
      <c r="AT413" s="217" t="s">
        <v>133</v>
      </c>
      <c r="AU413" s="217" t="s">
        <v>81</v>
      </c>
      <c r="AY413" s="17" t="s">
        <v>131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7" t="s">
        <v>79</v>
      </c>
      <c r="BK413" s="218">
        <f>ROUND(I413*H413,2)</f>
        <v>0</v>
      </c>
      <c r="BL413" s="17" t="s">
        <v>235</v>
      </c>
      <c r="BM413" s="217" t="s">
        <v>725</v>
      </c>
    </row>
    <row r="414" s="2" customFormat="1">
      <c r="A414" s="38"/>
      <c r="B414" s="39"/>
      <c r="C414" s="40"/>
      <c r="D414" s="219" t="s">
        <v>139</v>
      </c>
      <c r="E414" s="40"/>
      <c r="F414" s="220" t="s">
        <v>726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139</v>
      </c>
      <c r="AU414" s="17" t="s">
        <v>81</v>
      </c>
    </row>
    <row r="415" s="14" customFormat="1">
      <c r="A415" s="14"/>
      <c r="B415" s="235"/>
      <c r="C415" s="236"/>
      <c r="D415" s="226" t="s">
        <v>141</v>
      </c>
      <c r="E415" s="237" t="s">
        <v>19</v>
      </c>
      <c r="F415" s="238" t="s">
        <v>727</v>
      </c>
      <c r="G415" s="236"/>
      <c r="H415" s="239">
        <v>27.050000000000001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141</v>
      </c>
      <c r="AU415" s="245" t="s">
        <v>81</v>
      </c>
      <c r="AV415" s="14" t="s">
        <v>81</v>
      </c>
      <c r="AW415" s="14" t="s">
        <v>33</v>
      </c>
      <c r="AX415" s="14" t="s">
        <v>79</v>
      </c>
      <c r="AY415" s="245" t="s">
        <v>131</v>
      </c>
    </row>
    <row r="416" s="2" customFormat="1" ht="24.15" customHeight="1">
      <c r="A416" s="38"/>
      <c r="B416" s="39"/>
      <c r="C416" s="205" t="s">
        <v>728</v>
      </c>
      <c r="D416" s="205" t="s">
        <v>133</v>
      </c>
      <c r="E416" s="206" t="s">
        <v>729</v>
      </c>
      <c r="F416" s="207" t="s">
        <v>730</v>
      </c>
      <c r="G416" s="208" t="s">
        <v>136</v>
      </c>
      <c r="H416" s="209">
        <v>10.404999999999999</v>
      </c>
      <c r="I416" s="210"/>
      <c r="J416" s="211">
        <f>ROUND(I416*H416,2)</f>
        <v>0</v>
      </c>
      <c r="K416" s="212"/>
      <c r="L416" s="44"/>
      <c r="M416" s="213" t="s">
        <v>19</v>
      </c>
      <c r="N416" s="214" t="s">
        <v>42</v>
      </c>
      <c r="O416" s="84"/>
      <c r="P416" s="215">
        <f>O416*H416</f>
        <v>0</v>
      </c>
      <c r="Q416" s="215">
        <v>0</v>
      </c>
      <c r="R416" s="215">
        <f>Q416*H416</f>
        <v>0</v>
      </c>
      <c r="S416" s="215">
        <v>0.083169999999999994</v>
      </c>
      <c r="T416" s="216">
        <f>S416*H416</f>
        <v>0.86538384999999984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7" t="s">
        <v>235</v>
      </c>
      <c r="AT416" s="217" t="s">
        <v>133</v>
      </c>
      <c r="AU416" s="217" t="s">
        <v>81</v>
      </c>
      <c r="AY416" s="17" t="s">
        <v>131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7" t="s">
        <v>79</v>
      </c>
      <c r="BK416" s="218">
        <f>ROUND(I416*H416,2)</f>
        <v>0</v>
      </c>
      <c r="BL416" s="17" t="s">
        <v>235</v>
      </c>
      <c r="BM416" s="217" t="s">
        <v>731</v>
      </c>
    </row>
    <row r="417" s="2" customFormat="1">
      <c r="A417" s="38"/>
      <c r="B417" s="39"/>
      <c r="C417" s="40"/>
      <c r="D417" s="219" t="s">
        <v>139</v>
      </c>
      <c r="E417" s="40"/>
      <c r="F417" s="220" t="s">
        <v>732</v>
      </c>
      <c r="G417" s="40"/>
      <c r="H417" s="40"/>
      <c r="I417" s="221"/>
      <c r="J417" s="40"/>
      <c r="K417" s="40"/>
      <c r="L417" s="44"/>
      <c r="M417" s="222"/>
      <c r="N417" s="223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139</v>
      </c>
      <c r="AU417" s="17" t="s">
        <v>81</v>
      </c>
    </row>
    <row r="418" s="14" customFormat="1">
      <c r="A418" s="14"/>
      <c r="B418" s="235"/>
      <c r="C418" s="236"/>
      <c r="D418" s="226" t="s">
        <v>141</v>
      </c>
      <c r="E418" s="237" t="s">
        <v>19</v>
      </c>
      <c r="F418" s="238" t="s">
        <v>429</v>
      </c>
      <c r="G418" s="236"/>
      <c r="H418" s="239">
        <v>10.404999999999999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141</v>
      </c>
      <c r="AU418" s="245" t="s">
        <v>81</v>
      </c>
      <c r="AV418" s="14" t="s">
        <v>81</v>
      </c>
      <c r="AW418" s="14" t="s">
        <v>33</v>
      </c>
      <c r="AX418" s="14" t="s">
        <v>79</v>
      </c>
      <c r="AY418" s="245" t="s">
        <v>131</v>
      </c>
    </row>
    <row r="419" s="2" customFormat="1" ht="16.5" customHeight="1">
      <c r="A419" s="38"/>
      <c r="B419" s="39"/>
      <c r="C419" s="205" t="s">
        <v>733</v>
      </c>
      <c r="D419" s="205" t="s">
        <v>133</v>
      </c>
      <c r="E419" s="206" t="s">
        <v>734</v>
      </c>
      <c r="F419" s="207" t="s">
        <v>735</v>
      </c>
      <c r="G419" s="208" t="s">
        <v>136</v>
      </c>
      <c r="H419" s="209">
        <v>23.594999999999999</v>
      </c>
      <c r="I419" s="210"/>
      <c r="J419" s="211">
        <f>ROUND(I419*H419,2)</f>
        <v>0</v>
      </c>
      <c r="K419" s="212"/>
      <c r="L419" s="44"/>
      <c r="M419" s="213" t="s">
        <v>19</v>
      </c>
      <c r="N419" s="214" t="s">
        <v>42</v>
      </c>
      <c r="O419" s="84"/>
      <c r="P419" s="215">
        <f>O419*H419</f>
        <v>0</v>
      </c>
      <c r="Q419" s="215">
        <v>0</v>
      </c>
      <c r="R419" s="215">
        <f>Q419*H419</f>
        <v>0</v>
      </c>
      <c r="S419" s="215">
        <v>0.035299999999999998</v>
      </c>
      <c r="T419" s="216">
        <f>S419*H419</f>
        <v>0.83290349999999991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7" t="s">
        <v>235</v>
      </c>
      <c r="AT419" s="217" t="s">
        <v>133</v>
      </c>
      <c r="AU419" s="217" t="s">
        <v>81</v>
      </c>
      <c r="AY419" s="17" t="s">
        <v>131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7" t="s">
        <v>79</v>
      </c>
      <c r="BK419" s="218">
        <f>ROUND(I419*H419,2)</f>
        <v>0</v>
      </c>
      <c r="BL419" s="17" t="s">
        <v>235</v>
      </c>
      <c r="BM419" s="217" t="s">
        <v>736</v>
      </c>
    </row>
    <row r="420" s="2" customFormat="1">
      <c r="A420" s="38"/>
      <c r="B420" s="39"/>
      <c r="C420" s="40"/>
      <c r="D420" s="219" t="s">
        <v>139</v>
      </c>
      <c r="E420" s="40"/>
      <c r="F420" s="220" t="s">
        <v>737</v>
      </c>
      <c r="G420" s="40"/>
      <c r="H420" s="40"/>
      <c r="I420" s="221"/>
      <c r="J420" s="40"/>
      <c r="K420" s="40"/>
      <c r="L420" s="44"/>
      <c r="M420" s="222"/>
      <c r="N420" s="223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139</v>
      </c>
      <c r="AU420" s="17" t="s">
        <v>81</v>
      </c>
    </row>
    <row r="421" s="14" customFormat="1">
      <c r="A421" s="14"/>
      <c r="B421" s="235"/>
      <c r="C421" s="236"/>
      <c r="D421" s="226" t="s">
        <v>141</v>
      </c>
      <c r="E421" s="237" t="s">
        <v>19</v>
      </c>
      <c r="F421" s="238" t="s">
        <v>738</v>
      </c>
      <c r="G421" s="236"/>
      <c r="H421" s="239">
        <v>23.594999999999999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141</v>
      </c>
      <c r="AU421" s="245" t="s">
        <v>81</v>
      </c>
      <c r="AV421" s="14" t="s">
        <v>81</v>
      </c>
      <c r="AW421" s="14" t="s">
        <v>33</v>
      </c>
      <c r="AX421" s="14" t="s">
        <v>79</v>
      </c>
      <c r="AY421" s="245" t="s">
        <v>131</v>
      </c>
    </row>
    <row r="422" s="2" customFormat="1" ht="24.15" customHeight="1">
      <c r="A422" s="38"/>
      <c r="B422" s="39"/>
      <c r="C422" s="205" t="s">
        <v>739</v>
      </c>
      <c r="D422" s="205" t="s">
        <v>133</v>
      </c>
      <c r="E422" s="206" t="s">
        <v>740</v>
      </c>
      <c r="F422" s="207" t="s">
        <v>741</v>
      </c>
      <c r="G422" s="208" t="s">
        <v>136</v>
      </c>
      <c r="H422" s="209">
        <v>81.260000000000005</v>
      </c>
      <c r="I422" s="210"/>
      <c r="J422" s="211">
        <f>ROUND(I422*H422,2)</f>
        <v>0</v>
      </c>
      <c r="K422" s="212"/>
      <c r="L422" s="44"/>
      <c r="M422" s="213" t="s">
        <v>19</v>
      </c>
      <c r="N422" s="214" t="s">
        <v>42</v>
      </c>
      <c r="O422" s="84"/>
      <c r="P422" s="215">
        <f>O422*H422</f>
        <v>0</v>
      </c>
      <c r="Q422" s="215">
        <v>0.00029999999999999997</v>
      </c>
      <c r="R422" s="215">
        <f>Q422*H422</f>
        <v>0.024378</v>
      </c>
      <c r="S422" s="215">
        <v>0</v>
      </c>
      <c r="T422" s="21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7" t="s">
        <v>235</v>
      </c>
      <c r="AT422" s="217" t="s">
        <v>133</v>
      </c>
      <c r="AU422" s="217" t="s">
        <v>81</v>
      </c>
      <c r="AY422" s="17" t="s">
        <v>131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7" t="s">
        <v>79</v>
      </c>
      <c r="BK422" s="218">
        <f>ROUND(I422*H422,2)</f>
        <v>0</v>
      </c>
      <c r="BL422" s="17" t="s">
        <v>235</v>
      </c>
      <c r="BM422" s="217" t="s">
        <v>742</v>
      </c>
    </row>
    <row r="423" s="2" customFormat="1">
      <c r="A423" s="38"/>
      <c r="B423" s="39"/>
      <c r="C423" s="40"/>
      <c r="D423" s="219" t="s">
        <v>139</v>
      </c>
      <c r="E423" s="40"/>
      <c r="F423" s="220" t="s">
        <v>743</v>
      </c>
      <c r="G423" s="40"/>
      <c r="H423" s="40"/>
      <c r="I423" s="221"/>
      <c r="J423" s="40"/>
      <c r="K423" s="40"/>
      <c r="L423" s="44"/>
      <c r="M423" s="222"/>
      <c r="N423" s="223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139</v>
      </c>
      <c r="AU423" s="17" t="s">
        <v>81</v>
      </c>
    </row>
    <row r="424" s="2" customFormat="1" ht="37.8" customHeight="1">
      <c r="A424" s="38"/>
      <c r="B424" s="39"/>
      <c r="C424" s="205" t="s">
        <v>744</v>
      </c>
      <c r="D424" s="205" t="s">
        <v>133</v>
      </c>
      <c r="E424" s="206" t="s">
        <v>745</v>
      </c>
      <c r="F424" s="207" t="s">
        <v>746</v>
      </c>
      <c r="G424" s="208" t="s">
        <v>136</v>
      </c>
      <c r="H424" s="209">
        <v>81.260000000000005</v>
      </c>
      <c r="I424" s="210"/>
      <c r="J424" s="211">
        <f>ROUND(I424*H424,2)</f>
        <v>0</v>
      </c>
      <c r="K424" s="212"/>
      <c r="L424" s="44"/>
      <c r="M424" s="213" t="s">
        <v>19</v>
      </c>
      <c r="N424" s="214" t="s">
        <v>42</v>
      </c>
      <c r="O424" s="84"/>
      <c r="P424" s="215">
        <f>O424*H424</f>
        <v>0</v>
      </c>
      <c r="Q424" s="215">
        <v>0.0044999999999999997</v>
      </c>
      <c r="R424" s="215">
        <f>Q424*H424</f>
        <v>0.36567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235</v>
      </c>
      <c r="AT424" s="217" t="s">
        <v>133</v>
      </c>
      <c r="AU424" s="217" t="s">
        <v>81</v>
      </c>
      <c r="AY424" s="17" t="s">
        <v>131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79</v>
      </c>
      <c r="BK424" s="218">
        <f>ROUND(I424*H424,2)</f>
        <v>0</v>
      </c>
      <c r="BL424" s="17" t="s">
        <v>235</v>
      </c>
      <c r="BM424" s="217" t="s">
        <v>747</v>
      </c>
    </row>
    <row r="425" s="2" customFormat="1">
      <c r="A425" s="38"/>
      <c r="B425" s="39"/>
      <c r="C425" s="40"/>
      <c r="D425" s="219" t="s">
        <v>139</v>
      </c>
      <c r="E425" s="40"/>
      <c r="F425" s="220" t="s">
        <v>748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139</v>
      </c>
      <c r="AU425" s="17" t="s">
        <v>81</v>
      </c>
    </row>
    <row r="426" s="13" customFormat="1">
      <c r="A426" s="13"/>
      <c r="B426" s="224"/>
      <c r="C426" s="225"/>
      <c r="D426" s="226" t="s">
        <v>141</v>
      </c>
      <c r="E426" s="227" t="s">
        <v>19</v>
      </c>
      <c r="F426" s="228" t="s">
        <v>749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141</v>
      </c>
      <c r="AU426" s="234" t="s">
        <v>81</v>
      </c>
      <c r="AV426" s="13" t="s">
        <v>79</v>
      </c>
      <c r="AW426" s="13" t="s">
        <v>33</v>
      </c>
      <c r="AX426" s="13" t="s">
        <v>71</v>
      </c>
      <c r="AY426" s="234" t="s">
        <v>131</v>
      </c>
    </row>
    <row r="427" s="14" customFormat="1">
      <c r="A427" s="14"/>
      <c r="B427" s="235"/>
      <c r="C427" s="236"/>
      <c r="D427" s="226" t="s">
        <v>141</v>
      </c>
      <c r="E427" s="237" t="s">
        <v>19</v>
      </c>
      <c r="F427" s="238" t="s">
        <v>750</v>
      </c>
      <c r="G427" s="236"/>
      <c r="H427" s="239">
        <v>81.260000000000005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141</v>
      </c>
      <c r="AU427" s="245" t="s">
        <v>81</v>
      </c>
      <c r="AV427" s="14" t="s">
        <v>81</v>
      </c>
      <c r="AW427" s="14" t="s">
        <v>33</v>
      </c>
      <c r="AX427" s="14" t="s">
        <v>79</v>
      </c>
      <c r="AY427" s="245" t="s">
        <v>131</v>
      </c>
    </row>
    <row r="428" s="2" customFormat="1" ht="33" customHeight="1">
      <c r="A428" s="38"/>
      <c r="B428" s="39"/>
      <c r="C428" s="205" t="s">
        <v>751</v>
      </c>
      <c r="D428" s="205" t="s">
        <v>133</v>
      </c>
      <c r="E428" s="206" t="s">
        <v>752</v>
      </c>
      <c r="F428" s="207" t="s">
        <v>753</v>
      </c>
      <c r="G428" s="208" t="s">
        <v>158</v>
      </c>
      <c r="H428" s="209">
        <v>72.484999999999999</v>
      </c>
      <c r="I428" s="210"/>
      <c r="J428" s="211">
        <f>ROUND(I428*H428,2)</f>
        <v>0</v>
      </c>
      <c r="K428" s="212"/>
      <c r="L428" s="44"/>
      <c r="M428" s="213" t="s">
        <v>19</v>
      </c>
      <c r="N428" s="214" t="s">
        <v>42</v>
      </c>
      <c r="O428" s="84"/>
      <c r="P428" s="215">
        <f>O428*H428</f>
        <v>0</v>
      </c>
      <c r="Q428" s="215">
        <v>0.00042999999999999999</v>
      </c>
      <c r="R428" s="215">
        <f>Q428*H428</f>
        <v>0.03116855</v>
      </c>
      <c r="S428" s="215">
        <v>0</v>
      </c>
      <c r="T428" s="21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7" t="s">
        <v>235</v>
      </c>
      <c r="AT428" s="217" t="s">
        <v>133</v>
      </c>
      <c r="AU428" s="217" t="s">
        <v>81</v>
      </c>
      <c r="AY428" s="17" t="s">
        <v>131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7" t="s">
        <v>79</v>
      </c>
      <c r="BK428" s="218">
        <f>ROUND(I428*H428,2)</f>
        <v>0</v>
      </c>
      <c r="BL428" s="17" t="s">
        <v>235</v>
      </c>
      <c r="BM428" s="217" t="s">
        <v>754</v>
      </c>
    </row>
    <row r="429" s="2" customFormat="1">
      <c r="A429" s="38"/>
      <c r="B429" s="39"/>
      <c r="C429" s="40"/>
      <c r="D429" s="219" t="s">
        <v>139</v>
      </c>
      <c r="E429" s="40"/>
      <c r="F429" s="220" t="s">
        <v>755</v>
      </c>
      <c r="G429" s="40"/>
      <c r="H429" s="40"/>
      <c r="I429" s="221"/>
      <c r="J429" s="40"/>
      <c r="K429" s="40"/>
      <c r="L429" s="44"/>
      <c r="M429" s="222"/>
      <c r="N429" s="223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139</v>
      </c>
      <c r="AU429" s="17" t="s">
        <v>81</v>
      </c>
    </row>
    <row r="430" s="14" customFormat="1">
      <c r="A430" s="14"/>
      <c r="B430" s="235"/>
      <c r="C430" s="236"/>
      <c r="D430" s="226" t="s">
        <v>141</v>
      </c>
      <c r="E430" s="237" t="s">
        <v>19</v>
      </c>
      <c r="F430" s="238" t="s">
        <v>396</v>
      </c>
      <c r="G430" s="236"/>
      <c r="H430" s="239">
        <v>82.984999999999999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141</v>
      </c>
      <c r="AU430" s="245" t="s">
        <v>81</v>
      </c>
      <c r="AV430" s="14" t="s">
        <v>81</v>
      </c>
      <c r="AW430" s="14" t="s">
        <v>33</v>
      </c>
      <c r="AX430" s="14" t="s">
        <v>71</v>
      </c>
      <c r="AY430" s="245" t="s">
        <v>131</v>
      </c>
    </row>
    <row r="431" s="14" customFormat="1">
      <c r="A431" s="14"/>
      <c r="B431" s="235"/>
      <c r="C431" s="236"/>
      <c r="D431" s="226" t="s">
        <v>141</v>
      </c>
      <c r="E431" s="237" t="s">
        <v>19</v>
      </c>
      <c r="F431" s="238" t="s">
        <v>756</v>
      </c>
      <c r="G431" s="236"/>
      <c r="H431" s="239">
        <v>-10.5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141</v>
      </c>
      <c r="AU431" s="245" t="s">
        <v>81</v>
      </c>
      <c r="AV431" s="14" t="s">
        <v>81</v>
      </c>
      <c r="AW431" s="14" t="s">
        <v>33</v>
      </c>
      <c r="AX431" s="14" t="s">
        <v>71</v>
      </c>
      <c r="AY431" s="245" t="s">
        <v>131</v>
      </c>
    </row>
    <row r="432" s="15" customFormat="1">
      <c r="A432" s="15"/>
      <c r="B432" s="246"/>
      <c r="C432" s="247"/>
      <c r="D432" s="226" t="s">
        <v>141</v>
      </c>
      <c r="E432" s="248" t="s">
        <v>19</v>
      </c>
      <c r="F432" s="249" t="s">
        <v>220</v>
      </c>
      <c r="G432" s="247"/>
      <c r="H432" s="250">
        <v>72.484999999999999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6" t="s">
        <v>141</v>
      </c>
      <c r="AU432" s="256" t="s">
        <v>81</v>
      </c>
      <c r="AV432" s="15" t="s">
        <v>137</v>
      </c>
      <c r="AW432" s="15" t="s">
        <v>33</v>
      </c>
      <c r="AX432" s="15" t="s">
        <v>79</v>
      </c>
      <c r="AY432" s="256" t="s">
        <v>131</v>
      </c>
    </row>
    <row r="433" s="2" customFormat="1" ht="24.15" customHeight="1">
      <c r="A433" s="38"/>
      <c r="B433" s="39"/>
      <c r="C433" s="257" t="s">
        <v>757</v>
      </c>
      <c r="D433" s="257" t="s">
        <v>274</v>
      </c>
      <c r="E433" s="258" t="s">
        <v>758</v>
      </c>
      <c r="F433" s="259" t="s">
        <v>759</v>
      </c>
      <c r="G433" s="260" t="s">
        <v>136</v>
      </c>
      <c r="H433" s="261">
        <v>7.1760000000000002</v>
      </c>
      <c r="I433" s="262"/>
      <c r="J433" s="263">
        <f>ROUND(I433*H433,2)</f>
        <v>0</v>
      </c>
      <c r="K433" s="264"/>
      <c r="L433" s="265"/>
      <c r="M433" s="266" t="s">
        <v>19</v>
      </c>
      <c r="N433" s="267" t="s">
        <v>42</v>
      </c>
      <c r="O433" s="84"/>
      <c r="P433" s="215">
        <f>O433*H433</f>
        <v>0</v>
      </c>
      <c r="Q433" s="215">
        <v>0.0177</v>
      </c>
      <c r="R433" s="215">
        <f>Q433*H433</f>
        <v>0.1270152</v>
      </c>
      <c r="S433" s="215">
        <v>0</v>
      </c>
      <c r="T433" s="21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7" t="s">
        <v>335</v>
      </c>
      <c r="AT433" s="217" t="s">
        <v>274</v>
      </c>
      <c r="AU433" s="217" t="s">
        <v>81</v>
      </c>
      <c r="AY433" s="17" t="s">
        <v>131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7" t="s">
        <v>79</v>
      </c>
      <c r="BK433" s="218">
        <f>ROUND(I433*H433,2)</f>
        <v>0</v>
      </c>
      <c r="BL433" s="17" t="s">
        <v>235</v>
      </c>
      <c r="BM433" s="217" t="s">
        <v>760</v>
      </c>
    </row>
    <row r="434" s="14" customFormat="1">
      <c r="A434" s="14"/>
      <c r="B434" s="235"/>
      <c r="C434" s="236"/>
      <c r="D434" s="226" t="s">
        <v>141</v>
      </c>
      <c r="E434" s="237" t="s">
        <v>19</v>
      </c>
      <c r="F434" s="238" t="s">
        <v>761</v>
      </c>
      <c r="G434" s="236"/>
      <c r="H434" s="239">
        <v>7.1760000000000002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141</v>
      </c>
      <c r="AU434" s="245" t="s">
        <v>81</v>
      </c>
      <c r="AV434" s="14" t="s">
        <v>81</v>
      </c>
      <c r="AW434" s="14" t="s">
        <v>33</v>
      </c>
      <c r="AX434" s="14" t="s">
        <v>79</v>
      </c>
      <c r="AY434" s="245" t="s">
        <v>131</v>
      </c>
    </row>
    <row r="435" s="2" customFormat="1" ht="37.8" customHeight="1">
      <c r="A435" s="38"/>
      <c r="B435" s="39"/>
      <c r="C435" s="205" t="s">
        <v>762</v>
      </c>
      <c r="D435" s="205" t="s">
        <v>133</v>
      </c>
      <c r="E435" s="206" t="s">
        <v>763</v>
      </c>
      <c r="F435" s="207" t="s">
        <v>764</v>
      </c>
      <c r="G435" s="208" t="s">
        <v>136</v>
      </c>
      <c r="H435" s="209">
        <v>81.260000000000005</v>
      </c>
      <c r="I435" s="210"/>
      <c r="J435" s="211">
        <f>ROUND(I435*H435,2)</f>
        <v>0</v>
      </c>
      <c r="K435" s="212"/>
      <c r="L435" s="44"/>
      <c r="M435" s="213" t="s">
        <v>19</v>
      </c>
      <c r="N435" s="214" t="s">
        <v>42</v>
      </c>
      <c r="O435" s="84"/>
      <c r="P435" s="215">
        <f>O435*H435</f>
        <v>0</v>
      </c>
      <c r="Q435" s="215">
        <v>0.0054000000000000003</v>
      </c>
      <c r="R435" s="215">
        <f>Q435*H435</f>
        <v>0.43880400000000003</v>
      </c>
      <c r="S435" s="215">
        <v>0</v>
      </c>
      <c r="T435" s="21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7" t="s">
        <v>235</v>
      </c>
      <c r="AT435" s="217" t="s">
        <v>133</v>
      </c>
      <c r="AU435" s="217" t="s">
        <v>81</v>
      </c>
      <c r="AY435" s="17" t="s">
        <v>131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7" t="s">
        <v>79</v>
      </c>
      <c r="BK435" s="218">
        <f>ROUND(I435*H435,2)</f>
        <v>0</v>
      </c>
      <c r="BL435" s="17" t="s">
        <v>235</v>
      </c>
      <c r="BM435" s="217" t="s">
        <v>765</v>
      </c>
    </row>
    <row r="436" s="2" customFormat="1">
      <c r="A436" s="38"/>
      <c r="B436" s="39"/>
      <c r="C436" s="40"/>
      <c r="D436" s="219" t="s">
        <v>139</v>
      </c>
      <c r="E436" s="40"/>
      <c r="F436" s="220" t="s">
        <v>766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139</v>
      </c>
      <c r="AU436" s="17" t="s">
        <v>81</v>
      </c>
    </row>
    <row r="437" s="14" customFormat="1">
      <c r="A437" s="14"/>
      <c r="B437" s="235"/>
      <c r="C437" s="236"/>
      <c r="D437" s="226" t="s">
        <v>141</v>
      </c>
      <c r="E437" s="237" t="s">
        <v>19</v>
      </c>
      <c r="F437" s="238" t="s">
        <v>750</v>
      </c>
      <c r="G437" s="236"/>
      <c r="H437" s="239">
        <v>81.260000000000005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141</v>
      </c>
      <c r="AU437" s="245" t="s">
        <v>81</v>
      </c>
      <c r="AV437" s="14" t="s">
        <v>81</v>
      </c>
      <c r="AW437" s="14" t="s">
        <v>33</v>
      </c>
      <c r="AX437" s="14" t="s">
        <v>79</v>
      </c>
      <c r="AY437" s="245" t="s">
        <v>131</v>
      </c>
    </row>
    <row r="438" s="2" customFormat="1" ht="24.15" customHeight="1">
      <c r="A438" s="38"/>
      <c r="B438" s="39"/>
      <c r="C438" s="257" t="s">
        <v>767</v>
      </c>
      <c r="D438" s="257" t="s">
        <v>274</v>
      </c>
      <c r="E438" s="258" t="s">
        <v>758</v>
      </c>
      <c r="F438" s="259" t="s">
        <v>759</v>
      </c>
      <c r="G438" s="260" t="s">
        <v>136</v>
      </c>
      <c r="H438" s="261">
        <v>87.760999999999996</v>
      </c>
      <c r="I438" s="262"/>
      <c r="J438" s="263">
        <f>ROUND(I438*H438,2)</f>
        <v>0</v>
      </c>
      <c r="K438" s="264"/>
      <c r="L438" s="265"/>
      <c r="M438" s="266" t="s">
        <v>19</v>
      </c>
      <c r="N438" s="267" t="s">
        <v>42</v>
      </c>
      <c r="O438" s="84"/>
      <c r="P438" s="215">
        <f>O438*H438</f>
        <v>0</v>
      </c>
      <c r="Q438" s="215">
        <v>0.0177</v>
      </c>
      <c r="R438" s="215">
        <f>Q438*H438</f>
        <v>1.5533697</v>
      </c>
      <c r="S438" s="215">
        <v>0</v>
      </c>
      <c r="T438" s="21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7" t="s">
        <v>335</v>
      </c>
      <c r="AT438" s="217" t="s">
        <v>274</v>
      </c>
      <c r="AU438" s="217" t="s">
        <v>81</v>
      </c>
      <c r="AY438" s="17" t="s">
        <v>131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7" t="s">
        <v>79</v>
      </c>
      <c r="BK438" s="218">
        <f>ROUND(I438*H438,2)</f>
        <v>0</v>
      </c>
      <c r="BL438" s="17" t="s">
        <v>235</v>
      </c>
      <c r="BM438" s="217" t="s">
        <v>768</v>
      </c>
    </row>
    <row r="439" s="14" customFormat="1">
      <c r="A439" s="14"/>
      <c r="B439" s="235"/>
      <c r="C439" s="236"/>
      <c r="D439" s="226" t="s">
        <v>141</v>
      </c>
      <c r="E439" s="237" t="s">
        <v>19</v>
      </c>
      <c r="F439" s="238" t="s">
        <v>769</v>
      </c>
      <c r="G439" s="236"/>
      <c r="H439" s="239">
        <v>87.760999999999996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141</v>
      </c>
      <c r="AU439" s="245" t="s">
        <v>81</v>
      </c>
      <c r="AV439" s="14" t="s">
        <v>81</v>
      </c>
      <c r="AW439" s="14" t="s">
        <v>33</v>
      </c>
      <c r="AX439" s="14" t="s">
        <v>79</v>
      </c>
      <c r="AY439" s="245" t="s">
        <v>131</v>
      </c>
    </row>
    <row r="440" s="2" customFormat="1" ht="37.8" customHeight="1">
      <c r="A440" s="38"/>
      <c r="B440" s="39"/>
      <c r="C440" s="205" t="s">
        <v>770</v>
      </c>
      <c r="D440" s="205" t="s">
        <v>133</v>
      </c>
      <c r="E440" s="206" t="s">
        <v>771</v>
      </c>
      <c r="F440" s="207" t="s">
        <v>772</v>
      </c>
      <c r="G440" s="208" t="s">
        <v>136</v>
      </c>
      <c r="H440" s="209">
        <v>11.26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42</v>
      </c>
      <c r="O440" s="84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235</v>
      </c>
      <c r="AT440" s="217" t="s">
        <v>133</v>
      </c>
      <c r="AU440" s="217" t="s">
        <v>81</v>
      </c>
      <c r="AY440" s="17" t="s">
        <v>131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79</v>
      </c>
      <c r="BK440" s="218">
        <f>ROUND(I440*H440,2)</f>
        <v>0</v>
      </c>
      <c r="BL440" s="17" t="s">
        <v>235</v>
      </c>
      <c r="BM440" s="217" t="s">
        <v>773</v>
      </c>
    </row>
    <row r="441" s="2" customFormat="1">
      <c r="A441" s="38"/>
      <c r="B441" s="39"/>
      <c r="C441" s="40"/>
      <c r="D441" s="219" t="s">
        <v>139</v>
      </c>
      <c r="E441" s="40"/>
      <c r="F441" s="220" t="s">
        <v>774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139</v>
      </c>
      <c r="AU441" s="17" t="s">
        <v>81</v>
      </c>
    </row>
    <row r="442" s="14" customFormat="1">
      <c r="A442" s="14"/>
      <c r="B442" s="235"/>
      <c r="C442" s="236"/>
      <c r="D442" s="226" t="s">
        <v>141</v>
      </c>
      <c r="E442" s="237" t="s">
        <v>19</v>
      </c>
      <c r="F442" s="238" t="s">
        <v>775</v>
      </c>
      <c r="G442" s="236"/>
      <c r="H442" s="239">
        <v>9.2599999999999998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141</v>
      </c>
      <c r="AU442" s="245" t="s">
        <v>81</v>
      </c>
      <c r="AV442" s="14" t="s">
        <v>81</v>
      </c>
      <c r="AW442" s="14" t="s">
        <v>33</v>
      </c>
      <c r="AX442" s="14" t="s">
        <v>71</v>
      </c>
      <c r="AY442" s="245" t="s">
        <v>131</v>
      </c>
    </row>
    <row r="443" s="13" customFormat="1">
      <c r="A443" s="13"/>
      <c r="B443" s="224"/>
      <c r="C443" s="225"/>
      <c r="D443" s="226" t="s">
        <v>141</v>
      </c>
      <c r="E443" s="227" t="s">
        <v>19</v>
      </c>
      <c r="F443" s="228" t="s">
        <v>776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141</v>
      </c>
      <c r="AU443" s="234" t="s">
        <v>81</v>
      </c>
      <c r="AV443" s="13" t="s">
        <v>79</v>
      </c>
      <c r="AW443" s="13" t="s">
        <v>33</v>
      </c>
      <c r="AX443" s="13" t="s">
        <v>71</v>
      </c>
      <c r="AY443" s="234" t="s">
        <v>131</v>
      </c>
    </row>
    <row r="444" s="14" customFormat="1">
      <c r="A444" s="14"/>
      <c r="B444" s="235"/>
      <c r="C444" s="236"/>
      <c r="D444" s="226" t="s">
        <v>141</v>
      </c>
      <c r="E444" s="237" t="s">
        <v>19</v>
      </c>
      <c r="F444" s="238" t="s">
        <v>777</v>
      </c>
      <c r="G444" s="236"/>
      <c r="H444" s="239">
        <v>2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141</v>
      </c>
      <c r="AU444" s="245" t="s">
        <v>81</v>
      </c>
      <c r="AV444" s="14" t="s">
        <v>81</v>
      </c>
      <c r="AW444" s="14" t="s">
        <v>33</v>
      </c>
      <c r="AX444" s="14" t="s">
        <v>71</v>
      </c>
      <c r="AY444" s="245" t="s">
        <v>131</v>
      </c>
    </row>
    <row r="445" s="15" customFormat="1">
      <c r="A445" s="15"/>
      <c r="B445" s="246"/>
      <c r="C445" s="247"/>
      <c r="D445" s="226" t="s">
        <v>141</v>
      </c>
      <c r="E445" s="248" t="s">
        <v>19</v>
      </c>
      <c r="F445" s="249" t="s">
        <v>220</v>
      </c>
      <c r="G445" s="247"/>
      <c r="H445" s="250">
        <v>11.26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141</v>
      </c>
      <c r="AU445" s="256" t="s">
        <v>81</v>
      </c>
      <c r="AV445" s="15" t="s">
        <v>137</v>
      </c>
      <c r="AW445" s="15" t="s">
        <v>33</v>
      </c>
      <c r="AX445" s="15" t="s">
        <v>79</v>
      </c>
      <c r="AY445" s="256" t="s">
        <v>131</v>
      </c>
    </row>
    <row r="446" s="2" customFormat="1" ht="37.8" customHeight="1">
      <c r="A446" s="38"/>
      <c r="B446" s="39"/>
      <c r="C446" s="205" t="s">
        <v>778</v>
      </c>
      <c r="D446" s="205" t="s">
        <v>133</v>
      </c>
      <c r="E446" s="206" t="s">
        <v>779</v>
      </c>
      <c r="F446" s="207" t="s">
        <v>780</v>
      </c>
      <c r="G446" s="208" t="s">
        <v>136</v>
      </c>
      <c r="H446" s="209">
        <v>87.784000000000006</v>
      </c>
      <c r="I446" s="210"/>
      <c r="J446" s="211">
        <f>ROUND(I446*H446,2)</f>
        <v>0</v>
      </c>
      <c r="K446" s="212"/>
      <c r="L446" s="44"/>
      <c r="M446" s="213" t="s">
        <v>19</v>
      </c>
      <c r="N446" s="214" t="s">
        <v>42</v>
      </c>
      <c r="O446" s="84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7" t="s">
        <v>235</v>
      </c>
      <c r="AT446" s="217" t="s">
        <v>133</v>
      </c>
      <c r="AU446" s="217" t="s">
        <v>81</v>
      </c>
      <c r="AY446" s="17" t="s">
        <v>131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7" t="s">
        <v>79</v>
      </c>
      <c r="BK446" s="218">
        <f>ROUND(I446*H446,2)</f>
        <v>0</v>
      </c>
      <c r="BL446" s="17" t="s">
        <v>235</v>
      </c>
      <c r="BM446" s="217" t="s">
        <v>781</v>
      </c>
    </row>
    <row r="447" s="2" customFormat="1">
      <c r="A447" s="38"/>
      <c r="B447" s="39"/>
      <c r="C447" s="40"/>
      <c r="D447" s="219" t="s">
        <v>139</v>
      </c>
      <c r="E447" s="40"/>
      <c r="F447" s="220" t="s">
        <v>782</v>
      </c>
      <c r="G447" s="40"/>
      <c r="H447" s="40"/>
      <c r="I447" s="221"/>
      <c r="J447" s="40"/>
      <c r="K447" s="40"/>
      <c r="L447" s="44"/>
      <c r="M447" s="222"/>
      <c r="N447" s="223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139</v>
      </c>
      <c r="AU447" s="17" t="s">
        <v>81</v>
      </c>
    </row>
    <row r="448" s="14" customFormat="1">
      <c r="A448" s="14"/>
      <c r="B448" s="235"/>
      <c r="C448" s="236"/>
      <c r="D448" s="226" t="s">
        <v>141</v>
      </c>
      <c r="E448" s="237" t="s">
        <v>19</v>
      </c>
      <c r="F448" s="238" t="s">
        <v>783</v>
      </c>
      <c r="G448" s="236"/>
      <c r="H448" s="239">
        <v>87.784000000000006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141</v>
      </c>
      <c r="AU448" s="245" t="s">
        <v>81</v>
      </c>
      <c r="AV448" s="14" t="s">
        <v>81</v>
      </c>
      <c r="AW448" s="14" t="s">
        <v>33</v>
      </c>
      <c r="AX448" s="14" t="s">
        <v>79</v>
      </c>
      <c r="AY448" s="245" t="s">
        <v>131</v>
      </c>
    </row>
    <row r="449" s="2" customFormat="1" ht="37.8" customHeight="1">
      <c r="A449" s="38"/>
      <c r="B449" s="39"/>
      <c r="C449" s="205" t="s">
        <v>784</v>
      </c>
      <c r="D449" s="205" t="s">
        <v>133</v>
      </c>
      <c r="E449" s="206" t="s">
        <v>785</v>
      </c>
      <c r="F449" s="207" t="s">
        <v>786</v>
      </c>
      <c r="G449" s="208" t="s">
        <v>136</v>
      </c>
      <c r="H449" s="209">
        <v>87.784000000000006</v>
      </c>
      <c r="I449" s="210"/>
      <c r="J449" s="211">
        <f>ROUND(I449*H449,2)</f>
        <v>0</v>
      </c>
      <c r="K449" s="212"/>
      <c r="L449" s="44"/>
      <c r="M449" s="213" t="s">
        <v>19</v>
      </c>
      <c r="N449" s="214" t="s">
        <v>42</v>
      </c>
      <c r="O449" s="84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7" t="s">
        <v>235</v>
      </c>
      <c r="AT449" s="217" t="s">
        <v>133</v>
      </c>
      <c r="AU449" s="217" t="s">
        <v>81</v>
      </c>
      <c r="AY449" s="17" t="s">
        <v>131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7" t="s">
        <v>79</v>
      </c>
      <c r="BK449" s="218">
        <f>ROUND(I449*H449,2)</f>
        <v>0</v>
      </c>
      <c r="BL449" s="17" t="s">
        <v>235</v>
      </c>
      <c r="BM449" s="217" t="s">
        <v>787</v>
      </c>
    </row>
    <row r="450" s="2" customFormat="1">
      <c r="A450" s="38"/>
      <c r="B450" s="39"/>
      <c r="C450" s="40"/>
      <c r="D450" s="219" t="s">
        <v>139</v>
      </c>
      <c r="E450" s="40"/>
      <c r="F450" s="220" t="s">
        <v>788</v>
      </c>
      <c r="G450" s="40"/>
      <c r="H450" s="40"/>
      <c r="I450" s="221"/>
      <c r="J450" s="40"/>
      <c r="K450" s="40"/>
      <c r="L450" s="44"/>
      <c r="M450" s="222"/>
      <c r="N450" s="223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139</v>
      </c>
      <c r="AU450" s="17" t="s">
        <v>81</v>
      </c>
    </row>
    <row r="451" s="2" customFormat="1" ht="16.5" customHeight="1">
      <c r="A451" s="38"/>
      <c r="B451" s="39"/>
      <c r="C451" s="205" t="s">
        <v>789</v>
      </c>
      <c r="D451" s="205" t="s">
        <v>133</v>
      </c>
      <c r="E451" s="206" t="s">
        <v>790</v>
      </c>
      <c r="F451" s="207" t="s">
        <v>791</v>
      </c>
      <c r="G451" s="208" t="s">
        <v>136</v>
      </c>
      <c r="H451" s="209">
        <v>81.260000000000005</v>
      </c>
      <c r="I451" s="210"/>
      <c r="J451" s="211">
        <f>ROUND(I451*H451,2)</f>
        <v>0</v>
      </c>
      <c r="K451" s="212"/>
      <c r="L451" s="44"/>
      <c r="M451" s="213" t="s">
        <v>19</v>
      </c>
      <c r="N451" s="214" t="s">
        <v>42</v>
      </c>
      <c r="O451" s="84"/>
      <c r="P451" s="215">
        <f>O451*H451</f>
        <v>0</v>
      </c>
      <c r="Q451" s="215">
        <v>0</v>
      </c>
      <c r="R451" s="215">
        <f>Q451*H451</f>
        <v>0</v>
      </c>
      <c r="S451" s="215">
        <v>0</v>
      </c>
      <c r="T451" s="21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7" t="s">
        <v>235</v>
      </c>
      <c r="AT451" s="217" t="s">
        <v>133</v>
      </c>
      <c r="AU451" s="217" t="s">
        <v>81</v>
      </c>
      <c r="AY451" s="17" t="s">
        <v>131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7" t="s">
        <v>79</v>
      </c>
      <c r="BK451" s="218">
        <f>ROUND(I451*H451,2)</f>
        <v>0</v>
      </c>
      <c r="BL451" s="17" t="s">
        <v>235</v>
      </c>
      <c r="BM451" s="217" t="s">
        <v>792</v>
      </c>
    </row>
    <row r="452" s="2" customFormat="1" ht="24.15" customHeight="1">
      <c r="A452" s="38"/>
      <c r="B452" s="39"/>
      <c r="C452" s="205" t="s">
        <v>793</v>
      </c>
      <c r="D452" s="205" t="s">
        <v>133</v>
      </c>
      <c r="E452" s="206" t="s">
        <v>794</v>
      </c>
      <c r="F452" s="207" t="s">
        <v>795</v>
      </c>
      <c r="G452" s="208" t="s">
        <v>136</v>
      </c>
      <c r="H452" s="209">
        <v>6.3479999999999999</v>
      </c>
      <c r="I452" s="210"/>
      <c r="J452" s="211">
        <f>ROUND(I452*H452,2)</f>
        <v>0</v>
      </c>
      <c r="K452" s="212"/>
      <c r="L452" s="44"/>
      <c r="M452" s="213" t="s">
        <v>19</v>
      </c>
      <c r="N452" s="214" t="s">
        <v>42</v>
      </c>
      <c r="O452" s="84"/>
      <c r="P452" s="215">
        <f>O452*H452</f>
        <v>0</v>
      </c>
      <c r="Q452" s="215">
        <v>0.0015</v>
      </c>
      <c r="R452" s="215">
        <f>Q452*H452</f>
        <v>0.0095219999999999992</v>
      </c>
      <c r="S452" s="215">
        <v>0</v>
      </c>
      <c r="T452" s="21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7" t="s">
        <v>235</v>
      </c>
      <c r="AT452" s="217" t="s">
        <v>133</v>
      </c>
      <c r="AU452" s="217" t="s">
        <v>81</v>
      </c>
      <c r="AY452" s="17" t="s">
        <v>131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7" t="s">
        <v>79</v>
      </c>
      <c r="BK452" s="218">
        <f>ROUND(I452*H452,2)</f>
        <v>0</v>
      </c>
      <c r="BL452" s="17" t="s">
        <v>235</v>
      </c>
      <c r="BM452" s="217" t="s">
        <v>796</v>
      </c>
    </row>
    <row r="453" s="2" customFormat="1">
      <c r="A453" s="38"/>
      <c r="B453" s="39"/>
      <c r="C453" s="40"/>
      <c r="D453" s="219" t="s">
        <v>139</v>
      </c>
      <c r="E453" s="40"/>
      <c r="F453" s="220" t="s">
        <v>797</v>
      </c>
      <c r="G453" s="40"/>
      <c r="H453" s="40"/>
      <c r="I453" s="221"/>
      <c r="J453" s="40"/>
      <c r="K453" s="40"/>
      <c r="L453" s="44"/>
      <c r="M453" s="222"/>
      <c r="N453" s="223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139</v>
      </c>
      <c r="AU453" s="17" t="s">
        <v>81</v>
      </c>
    </row>
    <row r="454" s="14" customFormat="1">
      <c r="A454" s="14"/>
      <c r="B454" s="235"/>
      <c r="C454" s="236"/>
      <c r="D454" s="226" t="s">
        <v>141</v>
      </c>
      <c r="E454" s="237" t="s">
        <v>19</v>
      </c>
      <c r="F454" s="238" t="s">
        <v>798</v>
      </c>
      <c r="G454" s="236"/>
      <c r="H454" s="239">
        <v>6.3479999999999999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141</v>
      </c>
      <c r="AU454" s="245" t="s">
        <v>81</v>
      </c>
      <c r="AV454" s="14" t="s">
        <v>81</v>
      </c>
      <c r="AW454" s="14" t="s">
        <v>33</v>
      </c>
      <c r="AX454" s="14" t="s">
        <v>79</v>
      </c>
      <c r="AY454" s="245" t="s">
        <v>131</v>
      </c>
    </row>
    <row r="455" s="2" customFormat="1" ht="24.15" customHeight="1">
      <c r="A455" s="38"/>
      <c r="B455" s="39"/>
      <c r="C455" s="205" t="s">
        <v>799</v>
      </c>
      <c r="D455" s="205" t="s">
        <v>133</v>
      </c>
      <c r="E455" s="206" t="s">
        <v>800</v>
      </c>
      <c r="F455" s="207" t="s">
        <v>801</v>
      </c>
      <c r="G455" s="208" t="s">
        <v>356</v>
      </c>
      <c r="H455" s="209">
        <v>2</v>
      </c>
      <c r="I455" s="210"/>
      <c r="J455" s="211">
        <f>ROUND(I455*H455,2)</f>
        <v>0</v>
      </c>
      <c r="K455" s="212"/>
      <c r="L455" s="44"/>
      <c r="M455" s="213" t="s">
        <v>19</v>
      </c>
      <c r="N455" s="214" t="s">
        <v>42</v>
      </c>
      <c r="O455" s="84"/>
      <c r="P455" s="215">
        <f>O455*H455</f>
        <v>0</v>
      </c>
      <c r="Q455" s="215">
        <v>0.00021000000000000001</v>
      </c>
      <c r="R455" s="215">
        <f>Q455*H455</f>
        <v>0.00042000000000000002</v>
      </c>
      <c r="S455" s="215">
        <v>0</v>
      </c>
      <c r="T455" s="21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7" t="s">
        <v>235</v>
      </c>
      <c r="AT455" s="217" t="s">
        <v>133</v>
      </c>
      <c r="AU455" s="217" t="s">
        <v>81</v>
      </c>
      <c r="AY455" s="17" t="s">
        <v>131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7" t="s">
        <v>79</v>
      </c>
      <c r="BK455" s="218">
        <f>ROUND(I455*H455,2)</f>
        <v>0</v>
      </c>
      <c r="BL455" s="17" t="s">
        <v>235</v>
      </c>
      <c r="BM455" s="217" t="s">
        <v>802</v>
      </c>
    </row>
    <row r="456" s="2" customFormat="1">
      <c r="A456" s="38"/>
      <c r="B456" s="39"/>
      <c r="C456" s="40"/>
      <c r="D456" s="219" t="s">
        <v>139</v>
      </c>
      <c r="E456" s="40"/>
      <c r="F456" s="220" t="s">
        <v>803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139</v>
      </c>
      <c r="AU456" s="17" t="s">
        <v>81</v>
      </c>
    </row>
    <row r="457" s="14" customFormat="1">
      <c r="A457" s="14"/>
      <c r="B457" s="235"/>
      <c r="C457" s="236"/>
      <c r="D457" s="226" t="s">
        <v>141</v>
      </c>
      <c r="E457" s="237" t="s">
        <v>19</v>
      </c>
      <c r="F457" s="238" t="s">
        <v>804</v>
      </c>
      <c r="G457" s="236"/>
      <c r="H457" s="239">
        <v>2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141</v>
      </c>
      <c r="AU457" s="245" t="s">
        <v>81</v>
      </c>
      <c r="AV457" s="14" t="s">
        <v>81</v>
      </c>
      <c r="AW457" s="14" t="s">
        <v>33</v>
      </c>
      <c r="AX457" s="14" t="s">
        <v>79</v>
      </c>
      <c r="AY457" s="245" t="s">
        <v>131</v>
      </c>
    </row>
    <row r="458" s="2" customFormat="1" ht="24.15" customHeight="1">
      <c r="A458" s="38"/>
      <c r="B458" s="39"/>
      <c r="C458" s="205" t="s">
        <v>805</v>
      </c>
      <c r="D458" s="205" t="s">
        <v>133</v>
      </c>
      <c r="E458" s="206" t="s">
        <v>806</v>
      </c>
      <c r="F458" s="207" t="s">
        <v>807</v>
      </c>
      <c r="G458" s="208" t="s">
        <v>356</v>
      </c>
      <c r="H458" s="209">
        <v>0.40000000000000002</v>
      </c>
      <c r="I458" s="210"/>
      <c r="J458" s="211">
        <f>ROUND(I458*H458,2)</f>
        <v>0</v>
      </c>
      <c r="K458" s="212"/>
      <c r="L458" s="44"/>
      <c r="M458" s="213" t="s">
        <v>19</v>
      </c>
      <c r="N458" s="214" t="s">
        <v>42</v>
      </c>
      <c r="O458" s="84"/>
      <c r="P458" s="215">
        <f>O458*H458</f>
        <v>0</v>
      </c>
      <c r="Q458" s="215">
        <v>0.00020000000000000001</v>
      </c>
      <c r="R458" s="215">
        <f>Q458*H458</f>
        <v>8.0000000000000007E-05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235</v>
      </c>
      <c r="AT458" s="217" t="s">
        <v>133</v>
      </c>
      <c r="AU458" s="217" t="s">
        <v>81</v>
      </c>
      <c r="AY458" s="17" t="s">
        <v>131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79</v>
      </c>
      <c r="BK458" s="218">
        <f>ROUND(I458*H458,2)</f>
        <v>0</v>
      </c>
      <c r="BL458" s="17" t="s">
        <v>235</v>
      </c>
      <c r="BM458" s="217" t="s">
        <v>808</v>
      </c>
    </row>
    <row r="459" s="2" customFormat="1">
      <c r="A459" s="38"/>
      <c r="B459" s="39"/>
      <c r="C459" s="40"/>
      <c r="D459" s="219" t="s">
        <v>139</v>
      </c>
      <c r="E459" s="40"/>
      <c r="F459" s="220" t="s">
        <v>809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139</v>
      </c>
      <c r="AU459" s="17" t="s">
        <v>81</v>
      </c>
    </row>
    <row r="460" s="14" customFormat="1">
      <c r="A460" s="14"/>
      <c r="B460" s="235"/>
      <c r="C460" s="236"/>
      <c r="D460" s="226" t="s">
        <v>141</v>
      </c>
      <c r="E460" s="237" t="s">
        <v>19</v>
      </c>
      <c r="F460" s="238" t="s">
        <v>810</v>
      </c>
      <c r="G460" s="236"/>
      <c r="H460" s="239">
        <v>0.40000000000000002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141</v>
      </c>
      <c r="AU460" s="245" t="s">
        <v>81</v>
      </c>
      <c r="AV460" s="14" t="s">
        <v>81</v>
      </c>
      <c r="AW460" s="14" t="s">
        <v>33</v>
      </c>
      <c r="AX460" s="14" t="s">
        <v>79</v>
      </c>
      <c r="AY460" s="245" t="s">
        <v>131</v>
      </c>
    </row>
    <row r="461" s="2" customFormat="1" ht="24.15" customHeight="1">
      <c r="A461" s="38"/>
      <c r="B461" s="39"/>
      <c r="C461" s="205" t="s">
        <v>811</v>
      </c>
      <c r="D461" s="205" t="s">
        <v>133</v>
      </c>
      <c r="E461" s="206" t="s">
        <v>812</v>
      </c>
      <c r="F461" s="207" t="s">
        <v>813</v>
      </c>
      <c r="G461" s="208" t="s">
        <v>158</v>
      </c>
      <c r="H461" s="209">
        <v>15.5</v>
      </c>
      <c r="I461" s="210"/>
      <c r="J461" s="211">
        <f>ROUND(I461*H461,2)</f>
        <v>0</v>
      </c>
      <c r="K461" s="212"/>
      <c r="L461" s="44"/>
      <c r="M461" s="213" t="s">
        <v>19</v>
      </c>
      <c r="N461" s="214" t="s">
        <v>42</v>
      </c>
      <c r="O461" s="84"/>
      <c r="P461" s="215">
        <f>O461*H461</f>
        <v>0</v>
      </c>
      <c r="Q461" s="215">
        <v>0.00032000000000000003</v>
      </c>
      <c r="R461" s="215">
        <f>Q461*H461</f>
        <v>0.00496</v>
      </c>
      <c r="S461" s="215">
        <v>0</v>
      </c>
      <c r="T461" s="21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7" t="s">
        <v>235</v>
      </c>
      <c r="AT461" s="217" t="s">
        <v>133</v>
      </c>
      <c r="AU461" s="217" t="s">
        <v>81</v>
      </c>
      <c r="AY461" s="17" t="s">
        <v>131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7" t="s">
        <v>79</v>
      </c>
      <c r="BK461" s="218">
        <f>ROUND(I461*H461,2)</f>
        <v>0</v>
      </c>
      <c r="BL461" s="17" t="s">
        <v>235</v>
      </c>
      <c r="BM461" s="217" t="s">
        <v>814</v>
      </c>
    </row>
    <row r="462" s="2" customFormat="1">
      <c r="A462" s="38"/>
      <c r="B462" s="39"/>
      <c r="C462" s="40"/>
      <c r="D462" s="219" t="s">
        <v>139</v>
      </c>
      <c r="E462" s="40"/>
      <c r="F462" s="220" t="s">
        <v>815</v>
      </c>
      <c r="G462" s="40"/>
      <c r="H462" s="40"/>
      <c r="I462" s="221"/>
      <c r="J462" s="40"/>
      <c r="K462" s="40"/>
      <c r="L462" s="44"/>
      <c r="M462" s="222"/>
      <c r="N462" s="223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139</v>
      </c>
      <c r="AU462" s="17" t="s">
        <v>81</v>
      </c>
    </row>
    <row r="463" s="14" customFormat="1">
      <c r="A463" s="14"/>
      <c r="B463" s="235"/>
      <c r="C463" s="236"/>
      <c r="D463" s="226" t="s">
        <v>141</v>
      </c>
      <c r="E463" s="237" t="s">
        <v>19</v>
      </c>
      <c r="F463" s="238" t="s">
        <v>816</v>
      </c>
      <c r="G463" s="236"/>
      <c r="H463" s="239">
        <v>15.5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141</v>
      </c>
      <c r="AU463" s="245" t="s">
        <v>81</v>
      </c>
      <c r="AV463" s="14" t="s">
        <v>81</v>
      </c>
      <c r="AW463" s="14" t="s">
        <v>33</v>
      </c>
      <c r="AX463" s="14" t="s">
        <v>79</v>
      </c>
      <c r="AY463" s="245" t="s">
        <v>131</v>
      </c>
    </row>
    <row r="464" s="2" customFormat="1" ht="44.25" customHeight="1">
      <c r="A464" s="38"/>
      <c r="B464" s="39"/>
      <c r="C464" s="205" t="s">
        <v>817</v>
      </c>
      <c r="D464" s="205" t="s">
        <v>133</v>
      </c>
      <c r="E464" s="206" t="s">
        <v>818</v>
      </c>
      <c r="F464" s="207" t="s">
        <v>819</v>
      </c>
      <c r="G464" s="208" t="s">
        <v>700</v>
      </c>
      <c r="H464" s="269"/>
      <c r="I464" s="210"/>
      <c r="J464" s="211">
        <f>ROUND(I464*H464,2)</f>
        <v>0</v>
      </c>
      <c r="K464" s="212"/>
      <c r="L464" s="44"/>
      <c r="M464" s="213" t="s">
        <v>19</v>
      </c>
      <c r="N464" s="214" t="s">
        <v>42</v>
      </c>
      <c r="O464" s="84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7" t="s">
        <v>235</v>
      </c>
      <c r="AT464" s="217" t="s">
        <v>133</v>
      </c>
      <c r="AU464" s="217" t="s">
        <v>81</v>
      </c>
      <c r="AY464" s="17" t="s">
        <v>131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7" t="s">
        <v>79</v>
      </c>
      <c r="BK464" s="218">
        <f>ROUND(I464*H464,2)</f>
        <v>0</v>
      </c>
      <c r="BL464" s="17" t="s">
        <v>235</v>
      </c>
      <c r="BM464" s="217" t="s">
        <v>820</v>
      </c>
    </row>
    <row r="465" s="2" customFormat="1">
      <c r="A465" s="38"/>
      <c r="B465" s="39"/>
      <c r="C465" s="40"/>
      <c r="D465" s="219" t="s">
        <v>139</v>
      </c>
      <c r="E465" s="40"/>
      <c r="F465" s="220" t="s">
        <v>821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139</v>
      </c>
      <c r="AU465" s="17" t="s">
        <v>81</v>
      </c>
    </row>
    <row r="466" s="12" customFormat="1" ht="22.8" customHeight="1">
      <c r="A466" s="12"/>
      <c r="B466" s="189"/>
      <c r="C466" s="190"/>
      <c r="D466" s="191" t="s">
        <v>70</v>
      </c>
      <c r="E466" s="203" t="s">
        <v>822</v>
      </c>
      <c r="F466" s="203" t="s">
        <v>823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SUM(P467:P513)</f>
        <v>0</v>
      </c>
      <c r="Q466" s="197"/>
      <c r="R466" s="198">
        <f>SUM(R467:R513)</f>
        <v>0.41483713</v>
      </c>
      <c r="S466" s="197"/>
      <c r="T466" s="199">
        <f>SUM(T467:T513)</f>
        <v>0.25031799999999998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81</v>
      </c>
      <c r="AT466" s="201" t="s">
        <v>70</v>
      </c>
      <c r="AU466" s="201" t="s">
        <v>79</v>
      </c>
      <c r="AY466" s="200" t="s">
        <v>131</v>
      </c>
      <c r="BK466" s="202">
        <f>SUM(BK467:BK513)</f>
        <v>0</v>
      </c>
    </row>
    <row r="467" s="2" customFormat="1" ht="24.15" customHeight="1">
      <c r="A467" s="38"/>
      <c r="B467" s="39"/>
      <c r="C467" s="205" t="s">
        <v>824</v>
      </c>
      <c r="D467" s="205" t="s">
        <v>133</v>
      </c>
      <c r="E467" s="206" t="s">
        <v>825</v>
      </c>
      <c r="F467" s="207" t="s">
        <v>826</v>
      </c>
      <c r="G467" s="208" t="s">
        <v>136</v>
      </c>
      <c r="H467" s="209">
        <v>75.117999999999995</v>
      </c>
      <c r="I467" s="210"/>
      <c r="J467" s="211">
        <f>ROUND(I467*H467,2)</f>
        <v>0</v>
      </c>
      <c r="K467" s="212"/>
      <c r="L467" s="44"/>
      <c r="M467" s="213" t="s">
        <v>19</v>
      </c>
      <c r="N467" s="214" t="s">
        <v>42</v>
      </c>
      <c r="O467" s="84"/>
      <c r="P467" s="215">
        <f>O467*H467</f>
        <v>0</v>
      </c>
      <c r="Q467" s="215">
        <v>0</v>
      </c>
      <c r="R467" s="215">
        <f>Q467*H467</f>
        <v>0</v>
      </c>
      <c r="S467" s="215">
        <v>0.0025000000000000001</v>
      </c>
      <c r="T467" s="216">
        <f>S467*H467</f>
        <v>0.18779499999999999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17" t="s">
        <v>235</v>
      </c>
      <c r="AT467" s="217" t="s">
        <v>133</v>
      </c>
      <c r="AU467" s="217" t="s">
        <v>81</v>
      </c>
      <c r="AY467" s="17" t="s">
        <v>131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7" t="s">
        <v>79</v>
      </c>
      <c r="BK467" s="218">
        <f>ROUND(I467*H467,2)</f>
        <v>0</v>
      </c>
      <c r="BL467" s="17" t="s">
        <v>235</v>
      </c>
      <c r="BM467" s="217" t="s">
        <v>827</v>
      </c>
    </row>
    <row r="468" s="2" customFormat="1">
      <c r="A468" s="38"/>
      <c r="B468" s="39"/>
      <c r="C468" s="40"/>
      <c r="D468" s="219" t="s">
        <v>139</v>
      </c>
      <c r="E468" s="40"/>
      <c r="F468" s="220" t="s">
        <v>828</v>
      </c>
      <c r="G468" s="40"/>
      <c r="H468" s="40"/>
      <c r="I468" s="221"/>
      <c r="J468" s="40"/>
      <c r="K468" s="40"/>
      <c r="L468" s="44"/>
      <c r="M468" s="222"/>
      <c r="N468" s="223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139</v>
      </c>
      <c r="AU468" s="17" t="s">
        <v>81</v>
      </c>
    </row>
    <row r="469" s="14" customFormat="1">
      <c r="A469" s="14"/>
      <c r="B469" s="235"/>
      <c r="C469" s="236"/>
      <c r="D469" s="226" t="s">
        <v>141</v>
      </c>
      <c r="E469" s="237" t="s">
        <v>19</v>
      </c>
      <c r="F469" s="238" t="s">
        <v>829</v>
      </c>
      <c r="G469" s="236"/>
      <c r="H469" s="239">
        <v>33.688000000000002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141</v>
      </c>
      <c r="AU469" s="245" t="s">
        <v>81</v>
      </c>
      <c r="AV469" s="14" t="s">
        <v>81</v>
      </c>
      <c r="AW469" s="14" t="s">
        <v>33</v>
      </c>
      <c r="AX469" s="14" t="s">
        <v>71</v>
      </c>
      <c r="AY469" s="245" t="s">
        <v>131</v>
      </c>
    </row>
    <row r="470" s="14" customFormat="1">
      <c r="A470" s="14"/>
      <c r="B470" s="235"/>
      <c r="C470" s="236"/>
      <c r="D470" s="226" t="s">
        <v>141</v>
      </c>
      <c r="E470" s="237" t="s">
        <v>19</v>
      </c>
      <c r="F470" s="238" t="s">
        <v>830</v>
      </c>
      <c r="G470" s="236"/>
      <c r="H470" s="239">
        <v>41.43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141</v>
      </c>
      <c r="AU470" s="245" t="s">
        <v>81</v>
      </c>
      <c r="AV470" s="14" t="s">
        <v>81</v>
      </c>
      <c r="AW470" s="14" t="s">
        <v>33</v>
      </c>
      <c r="AX470" s="14" t="s">
        <v>71</v>
      </c>
      <c r="AY470" s="245" t="s">
        <v>131</v>
      </c>
    </row>
    <row r="471" s="15" customFormat="1">
      <c r="A471" s="15"/>
      <c r="B471" s="246"/>
      <c r="C471" s="247"/>
      <c r="D471" s="226" t="s">
        <v>141</v>
      </c>
      <c r="E471" s="248" t="s">
        <v>19</v>
      </c>
      <c r="F471" s="249" t="s">
        <v>220</v>
      </c>
      <c r="G471" s="247"/>
      <c r="H471" s="250">
        <v>75.117999999999995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6" t="s">
        <v>141</v>
      </c>
      <c r="AU471" s="256" t="s">
        <v>81</v>
      </c>
      <c r="AV471" s="15" t="s">
        <v>137</v>
      </c>
      <c r="AW471" s="15" t="s">
        <v>33</v>
      </c>
      <c r="AX471" s="15" t="s">
        <v>79</v>
      </c>
      <c r="AY471" s="256" t="s">
        <v>131</v>
      </c>
    </row>
    <row r="472" s="2" customFormat="1" ht="24.15" customHeight="1">
      <c r="A472" s="38"/>
      <c r="B472" s="39"/>
      <c r="C472" s="205" t="s">
        <v>831</v>
      </c>
      <c r="D472" s="205" t="s">
        <v>133</v>
      </c>
      <c r="E472" s="206" t="s">
        <v>832</v>
      </c>
      <c r="F472" s="207" t="s">
        <v>833</v>
      </c>
      <c r="G472" s="208" t="s">
        <v>136</v>
      </c>
      <c r="H472" s="209">
        <v>11.631</v>
      </c>
      <c r="I472" s="210"/>
      <c r="J472" s="211">
        <f>ROUND(I472*H472,2)</f>
        <v>0</v>
      </c>
      <c r="K472" s="212"/>
      <c r="L472" s="44"/>
      <c r="M472" s="213" t="s">
        <v>19</v>
      </c>
      <c r="N472" s="214" t="s">
        <v>42</v>
      </c>
      <c r="O472" s="84"/>
      <c r="P472" s="215">
        <f>O472*H472</f>
        <v>0</v>
      </c>
      <c r="Q472" s="215">
        <v>0</v>
      </c>
      <c r="R472" s="215">
        <f>Q472*H472</f>
        <v>0</v>
      </c>
      <c r="S472" s="215">
        <v>0.0030000000000000001</v>
      </c>
      <c r="T472" s="216">
        <f>S472*H472</f>
        <v>0.034893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7" t="s">
        <v>235</v>
      </c>
      <c r="AT472" s="217" t="s">
        <v>133</v>
      </c>
      <c r="AU472" s="217" t="s">
        <v>81</v>
      </c>
      <c r="AY472" s="17" t="s">
        <v>131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7" t="s">
        <v>79</v>
      </c>
      <c r="BK472" s="218">
        <f>ROUND(I472*H472,2)</f>
        <v>0</v>
      </c>
      <c r="BL472" s="17" t="s">
        <v>235</v>
      </c>
      <c r="BM472" s="217" t="s">
        <v>834</v>
      </c>
    </row>
    <row r="473" s="2" customFormat="1">
      <c r="A473" s="38"/>
      <c r="B473" s="39"/>
      <c r="C473" s="40"/>
      <c r="D473" s="219" t="s">
        <v>139</v>
      </c>
      <c r="E473" s="40"/>
      <c r="F473" s="220" t="s">
        <v>835</v>
      </c>
      <c r="G473" s="40"/>
      <c r="H473" s="40"/>
      <c r="I473" s="221"/>
      <c r="J473" s="40"/>
      <c r="K473" s="40"/>
      <c r="L473" s="44"/>
      <c r="M473" s="222"/>
      <c r="N473" s="223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139</v>
      </c>
      <c r="AU473" s="17" t="s">
        <v>81</v>
      </c>
    </row>
    <row r="474" s="14" customFormat="1">
      <c r="A474" s="14"/>
      <c r="B474" s="235"/>
      <c r="C474" s="236"/>
      <c r="D474" s="226" t="s">
        <v>141</v>
      </c>
      <c r="E474" s="237" t="s">
        <v>19</v>
      </c>
      <c r="F474" s="238" t="s">
        <v>836</v>
      </c>
      <c r="G474" s="236"/>
      <c r="H474" s="239">
        <v>7.891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141</v>
      </c>
      <c r="AU474" s="245" t="s">
        <v>81</v>
      </c>
      <c r="AV474" s="14" t="s">
        <v>81</v>
      </c>
      <c r="AW474" s="14" t="s">
        <v>33</v>
      </c>
      <c r="AX474" s="14" t="s">
        <v>71</v>
      </c>
      <c r="AY474" s="245" t="s">
        <v>131</v>
      </c>
    </row>
    <row r="475" s="14" customFormat="1">
      <c r="A475" s="14"/>
      <c r="B475" s="235"/>
      <c r="C475" s="236"/>
      <c r="D475" s="226" t="s">
        <v>141</v>
      </c>
      <c r="E475" s="237" t="s">
        <v>19</v>
      </c>
      <c r="F475" s="238" t="s">
        <v>837</v>
      </c>
      <c r="G475" s="236"/>
      <c r="H475" s="239">
        <v>3.7400000000000002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141</v>
      </c>
      <c r="AU475" s="245" t="s">
        <v>81</v>
      </c>
      <c r="AV475" s="14" t="s">
        <v>81</v>
      </c>
      <c r="AW475" s="14" t="s">
        <v>33</v>
      </c>
      <c r="AX475" s="14" t="s">
        <v>71</v>
      </c>
      <c r="AY475" s="245" t="s">
        <v>131</v>
      </c>
    </row>
    <row r="476" s="15" customFormat="1">
      <c r="A476" s="15"/>
      <c r="B476" s="246"/>
      <c r="C476" s="247"/>
      <c r="D476" s="226" t="s">
        <v>141</v>
      </c>
      <c r="E476" s="248" t="s">
        <v>19</v>
      </c>
      <c r="F476" s="249" t="s">
        <v>220</v>
      </c>
      <c r="G476" s="247"/>
      <c r="H476" s="250">
        <v>11.631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141</v>
      </c>
      <c r="AU476" s="256" t="s">
        <v>81</v>
      </c>
      <c r="AV476" s="15" t="s">
        <v>137</v>
      </c>
      <c r="AW476" s="15" t="s">
        <v>33</v>
      </c>
      <c r="AX476" s="15" t="s">
        <v>79</v>
      </c>
      <c r="AY476" s="256" t="s">
        <v>131</v>
      </c>
    </row>
    <row r="477" s="2" customFormat="1" ht="21.75" customHeight="1">
      <c r="A477" s="38"/>
      <c r="B477" s="39"/>
      <c r="C477" s="205" t="s">
        <v>838</v>
      </c>
      <c r="D477" s="205" t="s">
        <v>133</v>
      </c>
      <c r="E477" s="206" t="s">
        <v>839</v>
      </c>
      <c r="F477" s="207" t="s">
        <v>840</v>
      </c>
      <c r="G477" s="208" t="s">
        <v>158</v>
      </c>
      <c r="H477" s="209">
        <v>92.099999999999994</v>
      </c>
      <c r="I477" s="210"/>
      <c r="J477" s="211">
        <f>ROUND(I477*H477,2)</f>
        <v>0</v>
      </c>
      <c r="K477" s="212"/>
      <c r="L477" s="44"/>
      <c r="M477" s="213" t="s">
        <v>19</v>
      </c>
      <c r="N477" s="214" t="s">
        <v>42</v>
      </c>
      <c r="O477" s="84"/>
      <c r="P477" s="215">
        <f>O477*H477</f>
        <v>0</v>
      </c>
      <c r="Q477" s="215">
        <v>0</v>
      </c>
      <c r="R477" s="215">
        <f>Q477*H477</f>
        <v>0</v>
      </c>
      <c r="S477" s="215">
        <v>0.00029999999999999997</v>
      </c>
      <c r="T477" s="216">
        <f>S477*H477</f>
        <v>0.027629999999999995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17" t="s">
        <v>235</v>
      </c>
      <c r="AT477" s="217" t="s">
        <v>133</v>
      </c>
      <c r="AU477" s="217" t="s">
        <v>81</v>
      </c>
      <c r="AY477" s="17" t="s">
        <v>131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7" t="s">
        <v>79</v>
      </c>
      <c r="BK477" s="218">
        <f>ROUND(I477*H477,2)</f>
        <v>0</v>
      </c>
      <c r="BL477" s="17" t="s">
        <v>235</v>
      </c>
      <c r="BM477" s="217" t="s">
        <v>841</v>
      </c>
    </row>
    <row r="478" s="2" customFormat="1">
      <c r="A478" s="38"/>
      <c r="B478" s="39"/>
      <c r="C478" s="40"/>
      <c r="D478" s="219" t="s">
        <v>139</v>
      </c>
      <c r="E478" s="40"/>
      <c r="F478" s="220" t="s">
        <v>842</v>
      </c>
      <c r="G478" s="40"/>
      <c r="H478" s="40"/>
      <c r="I478" s="221"/>
      <c r="J478" s="40"/>
      <c r="K478" s="40"/>
      <c r="L478" s="44"/>
      <c r="M478" s="222"/>
      <c r="N478" s="223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139</v>
      </c>
      <c r="AU478" s="17" t="s">
        <v>81</v>
      </c>
    </row>
    <row r="479" s="14" customFormat="1">
      <c r="A479" s="14"/>
      <c r="B479" s="235"/>
      <c r="C479" s="236"/>
      <c r="D479" s="226" t="s">
        <v>141</v>
      </c>
      <c r="E479" s="237" t="s">
        <v>19</v>
      </c>
      <c r="F479" s="238" t="s">
        <v>843</v>
      </c>
      <c r="G479" s="236"/>
      <c r="H479" s="239">
        <v>47.009999999999998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141</v>
      </c>
      <c r="AU479" s="245" t="s">
        <v>81</v>
      </c>
      <c r="AV479" s="14" t="s">
        <v>81</v>
      </c>
      <c r="AW479" s="14" t="s">
        <v>33</v>
      </c>
      <c r="AX479" s="14" t="s">
        <v>71</v>
      </c>
      <c r="AY479" s="245" t="s">
        <v>131</v>
      </c>
    </row>
    <row r="480" s="14" customFormat="1">
      <c r="A480" s="14"/>
      <c r="B480" s="235"/>
      <c r="C480" s="236"/>
      <c r="D480" s="226" t="s">
        <v>141</v>
      </c>
      <c r="E480" s="237" t="s">
        <v>19</v>
      </c>
      <c r="F480" s="238" t="s">
        <v>844</v>
      </c>
      <c r="G480" s="236"/>
      <c r="H480" s="239">
        <v>45.090000000000003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141</v>
      </c>
      <c r="AU480" s="245" t="s">
        <v>81</v>
      </c>
      <c r="AV480" s="14" t="s">
        <v>81</v>
      </c>
      <c r="AW480" s="14" t="s">
        <v>33</v>
      </c>
      <c r="AX480" s="14" t="s">
        <v>71</v>
      </c>
      <c r="AY480" s="245" t="s">
        <v>131</v>
      </c>
    </row>
    <row r="481" s="15" customFormat="1">
      <c r="A481" s="15"/>
      <c r="B481" s="246"/>
      <c r="C481" s="247"/>
      <c r="D481" s="226" t="s">
        <v>141</v>
      </c>
      <c r="E481" s="248" t="s">
        <v>19</v>
      </c>
      <c r="F481" s="249" t="s">
        <v>220</v>
      </c>
      <c r="G481" s="247"/>
      <c r="H481" s="250">
        <v>92.099999999999994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6" t="s">
        <v>141</v>
      </c>
      <c r="AU481" s="256" t="s">
        <v>81</v>
      </c>
      <c r="AV481" s="15" t="s">
        <v>137</v>
      </c>
      <c r="AW481" s="15" t="s">
        <v>33</v>
      </c>
      <c r="AX481" s="15" t="s">
        <v>79</v>
      </c>
      <c r="AY481" s="256" t="s">
        <v>131</v>
      </c>
    </row>
    <row r="482" s="2" customFormat="1" ht="33" customHeight="1">
      <c r="A482" s="38"/>
      <c r="B482" s="39"/>
      <c r="C482" s="205" t="s">
        <v>845</v>
      </c>
      <c r="D482" s="205" t="s">
        <v>133</v>
      </c>
      <c r="E482" s="206" t="s">
        <v>846</v>
      </c>
      <c r="F482" s="207" t="s">
        <v>847</v>
      </c>
      <c r="G482" s="208" t="s">
        <v>136</v>
      </c>
      <c r="H482" s="209">
        <v>41.43</v>
      </c>
      <c r="I482" s="210"/>
      <c r="J482" s="211">
        <f>ROUND(I482*H482,2)</f>
        <v>0</v>
      </c>
      <c r="K482" s="212"/>
      <c r="L482" s="44"/>
      <c r="M482" s="213" t="s">
        <v>19</v>
      </c>
      <c r="N482" s="214" t="s">
        <v>42</v>
      </c>
      <c r="O482" s="84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7" t="s">
        <v>235</v>
      </c>
      <c r="AT482" s="217" t="s">
        <v>133</v>
      </c>
      <c r="AU482" s="217" t="s">
        <v>81</v>
      </c>
      <c r="AY482" s="17" t="s">
        <v>131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7" t="s">
        <v>79</v>
      </c>
      <c r="BK482" s="218">
        <f>ROUND(I482*H482,2)</f>
        <v>0</v>
      </c>
      <c r="BL482" s="17" t="s">
        <v>235</v>
      </c>
      <c r="BM482" s="217" t="s">
        <v>848</v>
      </c>
    </row>
    <row r="483" s="2" customFormat="1">
      <c r="A483" s="38"/>
      <c r="B483" s="39"/>
      <c r="C483" s="40"/>
      <c r="D483" s="219" t="s">
        <v>139</v>
      </c>
      <c r="E483" s="40"/>
      <c r="F483" s="220" t="s">
        <v>849</v>
      </c>
      <c r="G483" s="40"/>
      <c r="H483" s="40"/>
      <c r="I483" s="221"/>
      <c r="J483" s="40"/>
      <c r="K483" s="40"/>
      <c r="L483" s="44"/>
      <c r="M483" s="222"/>
      <c r="N483" s="223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139</v>
      </c>
      <c r="AU483" s="17" t="s">
        <v>81</v>
      </c>
    </row>
    <row r="484" s="14" customFormat="1">
      <c r="A484" s="14"/>
      <c r="B484" s="235"/>
      <c r="C484" s="236"/>
      <c r="D484" s="226" t="s">
        <v>141</v>
      </c>
      <c r="E484" s="237" t="s">
        <v>19</v>
      </c>
      <c r="F484" s="238" t="s">
        <v>830</v>
      </c>
      <c r="G484" s="236"/>
      <c r="H484" s="239">
        <v>41.43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141</v>
      </c>
      <c r="AU484" s="245" t="s">
        <v>81</v>
      </c>
      <c r="AV484" s="14" t="s">
        <v>81</v>
      </c>
      <c r="AW484" s="14" t="s">
        <v>33</v>
      </c>
      <c r="AX484" s="14" t="s">
        <v>79</v>
      </c>
      <c r="AY484" s="245" t="s">
        <v>131</v>
      </c>
    </row>
    <row r="485" s="2" customFormat="1" ht="16.5" customHeight="1">
      <c r="A485" s="38"/>
      <c r="B485" s="39"/>
      <c r="C485" s="205" t="s">
        <v>850</v>
      </c>
      <c r="D485" s="205" t="s">
        <v>133</v>
      </c>
      <c r="E485" s="206" t="s">
        <v>851</v>
      </c>
      <c r="F485" s="207" t="s">
        <v>852</v>
      </c>
      <c r="G485" s="208" t="s">
        <v>136</v>
      </c>
      <c r="H485" s="209">
        <v>48.850000000000001</v>
      </c>
      <c r="I485" s="210"/>
      <c r="J485" s="211">
        <f>ROUND(I485*H485,2)</f>
        <v>0</v>
      </c>
      <c r="K485" s="212"/>
      <c r="L485" s="44"/>
      <c r="M485" s="213" t="s">
        <v>19</v>
      </c>
      <c r="N485" s="214" t="s">
        <v>42</v>
      </c>
      <c r="O485" s="84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17" t="s">
        <v>235</v>
      </c>
      <c r="AT485" s="217" t="s">
        <v>133</v>
      </c>
      <c r="AU485" s="217" t="s">
        <v>81</v>
      </c>
      <c r="AY485" s="17" t="s">
        <v>131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7" t="s">
        <v>79</v>
      </c>
      <c r="BK485" s="218">
        <f>ROUND(I485*H485,2)</f>
        <v>0</v>
      </c>
      <c r="BL485" s="17" t="s">
        <v>235</v>
      </c>
      <c r="BM485" s="217" t="s">
        <v>853</v>
      </c>
    </row>
    <row r="486" s="2" customFormat="1">
      <c r="A486" s="38"/>
      <c r="B486" s="39"/>
      <c r="C486" s="40"/>
      <c r="D486" s="219" t="s">
        <v>139</v>
      </c>
      <c r="E486" s="40"/>
      <c r="F486" s="220" t="s">
        <v>854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139</v>
      </c>
      <c r="AU486" s="17" t="s">
        <v>81</v>
      </c>
    </row>
    <row r="487" s="14" customFormat="1">
      <c r="A487" s="14"/>
      <c r="B487" s="235"/>
      <c r="C487" s="236"/>
      <c r="D487" s="226" t="s">
        <v>141</v>
      </c>
      <c r="E487" s="237" t="s">
        <v>19</v>
      </c>
      <c r="F487" s="238" t="s">
        <v>830</v>
      </c>
      <c r="G487" s="236"/>
      <c r="H487" s="239">
        <v>41.43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141</v>
      </c>
      <c r="AU487" s="245" t="s">
        <v>81</v>
      </c>
      <c r="AV487" s="14" t="s">
        <v>81</v>
      </c>
      <c r="AW487" s="14" t="s">
        <v>33</v>
      </c>
      <c r="AX487" s="14" t="s">
        <v>71</v>
      </c>
      <c r="AY487" s="245" t="s">
        <v>131</v>
      </c>
    </row>
    <row r="488" s="14" customFormat="1">
      <c r="A488" s="14"/>
      <c r="B488" s="235"/>
      <c r="C488" s="236"/>
      <c r="D488" s="226" t="s">
        <v>141</v>
      </c>
      <c r="E488" s="237" t="s">
        <v>19</v>
      </c>
      <c r="F488" s="238" t="s">
        <v>855</v>
      </c>
      <c r="G488" s="236"/>
      <c r="H488" s="239">
        <v>7.4199999999999999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141</v>
      </c>
      <c r="AU488" s="245" t="s">
        <v>81</v>
      </c>
      <c r="AV488" s="14" t="s">
        <v>81</v>
      </c>
      <c r="AW488" s="14" t="s">
        <v>33</v>
      </c>
      <c r="AX488" s="14" t="s">
        <v>71</v>
      </c>
      <c r="AY488" s="245" t="s">
        <v>131</v>
      </c>
    </row>
    <row r="489" s="15" customFormat="1">
      <c r="A489" s="15"/>
      <c r="B489" s="246"/>
      <c r="C489" s="247"/>
      <c r="D489" s="226" t="s">
        <v>141</v>
      </c>
      <c r="E489" s="248" t="s">
        <v>19</v>
      </c>
      <c r="F489" s="249" t="s">
        <v>220</v>
      </c>
      <c r="G489" s="247"/>
      <c r="H489" s="250">
        <v>48.850000000000001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6" t="s">
        <v>141</v>
      </c>
      <c r="AU489" s="256" t="s">
        <v>81</v>
      </c>
      <c r="AV489" s="15" t="s">
        <v>137</v>
      </c>
      <c r="AW489" s="15" t="s">
        <v>33</v>
      </c>
      <c r="AX489" s="15" t="s">
        <v>79</v>
      </c>
      <c r="AY489" s="256" t="s">
        <v>131</v>
      </c>
    </row>
    <row r="490" s="2" customFormat="1" ht="16.5" customHeight="1">
      <c r="A490" s="38"/>
      <c r="B490" s="39"/>
      <c r="C490" s="205" t="s">
        <v>856</v>
      </c>
      <c r="D490" s="205" t="s">
        <v>133</v>
      </c>
      <c r="E490" s="206" t="s">
        <v>857</v>
      </c>
      <c r="F490" s="207" t="s">
        <v>858</v>
      </c>
      <c r="G490" s="208" t="s">
        <v>136</v>
      </c>
      <c r="H490" s="209">
        <v>48.850000000000001</v>
      </c>
      <c r="I490" s="210"/>
      <c r="J490" s="211">
        <f>ROUND(I490*H490,2)</f>
        <v>0</v>
      </c>
      <c r="K490" s="212"/>
      <c r="L490" s="44"/>
      <c r="M490" s="213" t="s">
        <v>19</v>
      </c>
      <c r="N490" s="214" t="s">
        <v>42</v>
      </c>
      <c r="O490" s="84"/>
      <c r="P490" s="215">
        <f>O490*H490</f>
        <v>0</v>
      </c>
      <c r="Q490" s="215">
        <v>0.00020000000000000001</v>
      </c>
      <c r="R490" s="215">
        <f>Q490*H490</f>
        <v>0.0097700000000000009</v>
      </c>
      <c r="S490" s="215">
        <v>0</v>
      </c>
      <c r="T490" s="21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7" t="s">
        <v>235</v>
      </c>
      <c r="AT490" s="217" t="s">
        <v>133</v>
      </c>
      <c r="AU490" s="217" t="s">
        <v>81</v>
      </c>
      <c r="AY490" s="17" t="s">
        <v>131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7" t="s">
        <v>79</v>
      </c>
      <c r="BK490" s="218">
        <f>ROUND(I490*H490,2)</f>
        <v>0</v>
      </c>
      <c r="BL490" s="17" t="s">
        <v>235</v>
      </c>
      <c r="BM490" s="217" t="s">
        <v>859</v>
      </c>
    </row>
    <row r="491" s="2" customFormat="1">
      <c r="A491" s="38"/>
      <c r="B491" s="39"/>
      <c r="C491" s="40"/>
      <c r="D491" s="219" t="s">
        <v>139</v>
      </c>
      <c r="E491" s="40"/>
      <c r="F491" s="220" t="s">
        <v>860</v>
      </c>
      <c r="G491" s="40"/>
      <c r="H491" s="40"/>
      <c r="I491" s="221"/>
      <c r="J491" s="40"/>
      <c r="K491" s="40"/>
      <c r="L491" s="44"/>
      <c r="M491" s="222"/>
      <c r="N491" s="223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139</v>
      </c>
      <c r="AU491" s="17" t="s">
        <v>81</v>
      </c>
    </row>
    <row r="492" s="2" customFormat="1" ht="33" customHeight="1">
      <c r="A492" s="38"/>
      <c r="B492" s="39"/>
      <c r="C492" s="205" t="s">
        <v>861</v>
      </c>
      <c r="D492" s="205" t="s">
        <v>133</v>
      </c>
      <c r="E492" s="206" t="s">
        <v>862</v>
      </c>
      <c r="F492" s="207" t="s">
        <v>863</v>
      </c>
      <c r="G492" s="208" t="s">
        <v>136</v>
      </c>
      <c r="H492" s="209">
        <v>48.850000000000001</v>
      </c>
      <c r="I492" s="210"/>
      <c r="J492" s="211">
        <f>ROUND(I492*H492,2)</f>
        <v>0</v>
      </c>
      <c r="K492" s="212"/>
      <c r="L492" s="44"/>
      <c r="M492" s="213" t="s">
        <v>19</v>
      </c>
      <c r="N492" s="214" t="s">
        <v>42</v>
      </c>
      <c r="O492" s="84"/>
      <c r="P492" s="215">
        <f>O492*H492</f>
        <v>0</v>
      </c>
      <c r="Q492" s="215">
        <v>0.0044999999999999997</v>
      </c>
      <c r="R492" s="215">
        <f>Q492*H492</f>
        <v>0.21982499999999999</v>
      </c>
      <c r="S492" s="215">
        <v>0</v>
      </c>
      <c r="T492" s="21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7" t="s">
        <v>235</v>
      </c>
      <c r="AT492" s="217" t="s">
        <v>133</v>
      </c>
      <c r="AU492" s="217" t="s">
        <v>81</v>
      </c>
      <c r="AY492" s="17" t="s">
        <v>131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7" t="s">
        <v>79</v>
      </c>
      <c r="BK492" s="218">
        <f>ROUND(I492*H492,2)</f>
        <v>0</v>
      </c>
      <c r="BL492" s="17" t="s">
        <v>235</v>
      </c>
      <c r="BM492" s="217" t="s">
        <v>864</v>
      </c>
    </row>
    <row r="493" s="2" customFormat="1">
      <c r="A493" s="38"/>
      <c r="B493" s="39"/>
      <c r="C493" s="40"/>
      <c r="D493" s="219" t="s">
        <v>139</v>
      </c>
      <c r="E493" s="40"/>
      <c r="F493" s="220" t="s">
        <v>865</v>
      </c>
      <c r="G493" s="40"/>
      <c r="H493" s="40"/>
      <c r="I493" s="221"/>
      <c r="J493" s="40"/>
      <c r="K493" s="40"/>
      <c r="L493" s="44"/>
      <c r="M493" s="222"/>
      <c r="N493" s="223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139</v>
      </c>
      <c r="AU493" s="17" t="s">
        <v>81</v>
      </c>
    </row>
    <row r="494" s="2" customFormat="1" ht="24.15" customHeight="1">
      <c r="A494" s="38"/>
      <c r="B494" s="39"/>
      <c r="C494" s="205" t="s">
        <v>866</v>
      </c>
      <c r="D494" s="205" t="s">
        <v>133</v>
      </c>
      <c r="E494" s="206" t="s">
        <v>867</v>
      </c>
      <c r="F494" s="207" t="s">
        <v>868</v>
      </c>
      <c r="G494" s="208" t="s">
        <v>136</v>
      </c>
      <c r="H494" s="209">
        <v>48.850000000000001</v>
      </c>
      <c r="I494" s="210"/>
      <c r="J494" s="211">
        <f>ROUND(I494*H494,2)</f>
        <v>0</v>
      </c>
      <c r="K494" s="212"/>
      <c r="L494" s="44"/>
      <c r="M494" s="213" t="s">
        <v>19</v>
      </c>
      <c r="N494" s="214" t="s">
        <v>42</v>
      </c>
      <c r="O494" s="84"/>
      <c r="P494" s="215">
        <f>O494*H494</f>
        <v>0</v>
      </c>
      <c r="Q494" s="215">
        <v>0.00029999999999999997</v>
      </c>
      <c r="R494" s="215">
        <f>Q494*H494</f>
        <v>0.014655</v>
      </c>
      <c r="S494" s="215">
        <v>0</v>
      </c>
      <c r="T494" s="21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17" t="s">
        <v>235</v>
      </c>
      <c r="AT494" s="217" t="s">
        <v>133</v>
      </c>
      <c r="AU494" s="217" t="s">
        <v>81</v>
      </c>
      <c r="AY494" s="17" t="s">
        <v>131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7" t="s">
        <v>79</v>
      </c>
      <c r="BK494" s="218">
        <f>ROUND(I494*H494,2)</f>
        <v>0</v>
      </c>
      <c r="BL494" s="17" t="s">
        <v>235</v>
      </c>
      <c r="BM494" s="217" t="s">
        <v>869</v>
      </c>
    </row>
    <row r="495" s="2" customFormat="1">
      <c r="A495" s="38"/>
      <c r="B495" s="39"/>
      <c r="C495" s="40"/>
      <c r="D495" s="219" t="s">
        <v>139</v>
      </c>
      <c r="E495" s="40"/>
      <c r="F495" s="220" t="s">
        <v>870</v>
      </c>
      <c r="G495" s="40"/>
      <c r="H495" s="40"/>
      <c r="I495" s="221"/>
      <c r="J495" s="40"/>
      <c r="K495" s="40"/>
      <c r="L495" s="44"/>
      <c r="M495" s="222"/>
      <c r="N495" s="223"/>
      <c r="O495" s="84"/>
      <c r="P495" s="84"/>
      <c r="Q495" s="84"/>
      <c r="R495" s="84"/>
      <c r="S495" s="84"/>
      <c r="T495" s="85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139</v>
      </c>
      <c r="AU495" s="17" t="s">
        <v>81</v>
      </c>
    </row>
    <row r="496" s="13" customFormat="1">
      <c r="A496" s="13"/>
      <c r="B496" s="224"/>
      <c r="C496" s="225"/>
      <c r="D496" s="226" t="s">
        <v>141</v>
      </c>
      <c r="E496" s="227" t="s">
        <v>19</v>
      </c>
      <c r="F496" s="228" t="s">
        <v>871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141</v>
      </c>
      <c r="AU496" s="234" t="s">
        <v>81</v>
      </c>
      <c r="AV496" s="13" t="s">
        <v>79</v>
      </c>
      <c r="AW496" s="13" t="s">
        <v>33</v>
      </c>
      <c r="AX496" s="13" t="s">
        <v>71</v>
      </c>
      <c r="AY496" s="234" t="s">
        <v>131</v>
      </c>
    </row>
    <row r="497" s="14" customFormat="1">
      <c r="A497" s="14"/>
      <c r="B497" s="235"/>
      <c r="C497" s="236"/>
      <c r="D497" s="226" t="s">
        <v>141</v>
      </c>
      <c r="E497" s="237" t="s">
        <v>19</v>
      </c>
      <c r="F497" s="238" t="s">
        <v>872</v>
      </c>
      <c r="G497" s="236"/>
      <c r="H497" s="239">
        <v>48.850000000000001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141</v>
      </c>
      <c r="AU497" s="245" t="s">
        <v>81</v>
      </c>
      <c r="AV497" s="14" t="s">
        <v>81</v>
      </c>
      <c r="AW497" s="14" t="s">
        <v>33</v>
      </c>
      <c r="AX497" s="14" t="s">
        <v>79</v>
      </c>
      <c r="AY497" s="245" t="s">
        <v>131</v>
      </c>
    </row>
    <row r="498" s="2" customFormat="1" ht="16.5" customHeight="1">
      <c r="A498" s="38"/>
      <c r="B498" s="39"/>
      <c r="C498" s="257" t="s">
        <v>873</v>
      </c>
      <c r="D498" s="257" t="s">
        <v>274</v>
      </c>
      <c r="E498" s="258" t="s">
        <v>874</v>
      </c>
      <c r="F498" s="259" t="s">
        <v>875</v>
      </c>
      <c r="G498" s="260" t="s">
        <v>136</v>
      </c>
      <c r="H498" s="261">
        <v>53.734999999999999</v>
      </c>
      <c r="I498" s="262"/>
      <c r="J498" s="263">
        <f>ROUND(I498*H498,2)</f>
        <v>0</v>
      </c>
      <c r="K498" s="264"/>
      <c r="L498" s="265"/>
      <c r="M498" s="266" t="s">
        <v>19</v>
      </c>
      <c r="N498" s="267" t="s">
        <v>42</v>
      </c>
      <c r="O498" s="84"/>
      <c r="P498" s="215">
        <f>O498*H498</f>
        <v>0</v>
      </c>
      <c r="Q498" s="215">
        <v>0.0028300000000000001</v>
      </c>
      <c r="R498" s="215">
        <f>Q498*H498</f>
        <v>0.15207005000000001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335</v>
      </c>
      <c r="AT498" s="217" t="s">
        <v>274</v>
      </c>
      <c r="AU498" s="217" t="s">
        <v>81</v>
      </c>
      <c r="AY498" s="17" t="s">
        <v>131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79</v>
      </c>
      <c r="BK498" s="218">
        <f>ROUND(I498*H498,2)</f>
        <v>0</v>
      </c>
      <c r="BL498" s="17" t="s">
        <v>235</v>
      </c>
      <c r="BM498" s="217" t="s">
        <v>876</v>
      </c>
    </row>
    <row r="499" s="14" customFormat="1">
      <c r="A499" s="14"/>
      <c r="B499" s="235"/>
      <c r="C499" s="236"/>
      <c r="D499" s="226" t="s">
        <v>141</v>
      </c>
      <c r="E499" s="237" t="s">
        <v>19</v>
      </c>
      <c r="F499" s="238" t="s">
        <v>877</v>
      </c>
      <c r="G499" s="236"/>
      <c r="H499" s="239">
        <v>48.850000000000001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141</v>
      </c>
      <c r="AU499" s="245" t="s">
        <v>81</v>
      </c>
      <c r="AV499" s="14" t="s">
        <v>81</v>
      </c>
      <c r="AW499" s="14" t="s">
        <v>33</v>
      </c>
      <c r="AX499" s="14" t="s">
        <v>79</v>
      </c>
      <c r="AY499" s="245" t="s">
        <v>131</v>
      </c>
    </row>
    <row r="500" s="14" customFormat="1">
      <c r="A500" s="14"/>
      <c r="B500" s="235"/>
      <c r="C500" s="236"/>
      <c r="D500" s="226" t="s">
        <v>141</v>
      </c>
      <c r="E500" s="236"/>
      <c r="F500" s="238" t="s">
        <v>878</v>
      </c>
      <c r="G500" s="236"/>
      <c r="H500" s="239">
        <v>53.734999999999999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141</v>
      </c>
      <c r="AU500" s="245" t="s">
        <v>81</v>
      </c>
      <c r="AV500" s="14" t="s">
        <v>81</v>
      </c>
      <c r="AW500" s="14" t="s">
        <v>4</v>
      </c>
      <c r="AX500" s="14" t="s">
        <v>79</v>
      </c>
      <c r="AY500" s="245" t="s">
        <v>131</v>
      </c>
    </row>
    <row r="501" s="2" customFormat="1" ht="21.75" customHeight="1">
      <c r="A501" s="38"/>
      <c r="B501" s="39"/>
      <c r="C501" s="205" t="s">
        <v>879</v>
      </c>
      <c r="D501" s="205" t="s">
        <v>133</v>
      </c>
      <c r="E501" s="206" t="s">
        <v>880</v>
      </c>
      <c r="F501" s="207" t="s">
        <v>881</v>
      </c>
      <c r="G501" s="208" t="s">
        <v>158</v>
      </c>
      <c r="H501" s="209">
        <v>69.290000000000006</v>
      </c>
      <c r="I501" s="210"/>
      <c r="J501" s="211">
        <f>ROUND(I501*H501,2)</f>
        <v>0</v>
      </c>
      <c r="K501" s="212"/>
      <c r="L501" s="44"/>
      <c r="M501" s="213" t="s">
        <v>19</v>
      </c>
      <c r="N501" s="214" t="s">
        <v>42</v>
      </c>
      <c r="O501" s="84"/>
      <c r="P501" s="215">
        <f>O501*H501</f>
        <v>0</v>
      </c>
      <c r="Q501" s="215">
        <v>1.0000000000000001E-05</v>
      </c>
      <c r="R501" s="215">
        <f>Q501*H501</f>
        <v>0.00069290000000000009</v>
      </c>
      <c r="S501" s="215">
        <v>0</v>
      </c>
      <c r="T501" s="21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17" t="s">
        <v>235</v>
      </c>
      <c r="AT501" s="217" t="s">
        <v>133</v>
      </c>
      <c r="AU501" s="217" t="s">
        <v>81</v>
      </c>
      <c r="AY501" s="17" t="s">
        <v>131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7" t="s">
        <v>79</v>
      </c>
      <c r="BK501" s="218">
        <f>ROUND(I501*H501,2)</f>
        <v>0</v>
      </c>
      <c r="BL501" s="17" t="s">
        <v>235</v>
      </c>
      <c r="BM501" s="217" t="s">
        <v>882</v>
      </c>
    </row>
    <row r="502" s="2" customFormat="1">
      <c r="A502" s="38"/>
      <c r="B502" s="39"/>
      <c r="C502" s="40"/>
      <c r="D502" s="219" t="s">
        <v>139</v>
      </c>
      <c r="E502" s="40"/>
      <c r="F502" s="220" t="s">
        <v>883</v>
      </c>
      <c r="G502" s="40"/>
      <c r="H502" s="40"/>
      <c r="I502" s="221"/>
      <c r="J502" s="40"/>
      <c r="K502" s="40"/>
      <c r="L502" s="44"/>
      <c r="M502" s="222"/>
      <c r="N502" s="223"/>
      <c r="O502" s="84"/>
      <c r="P502" s="84"/>
      <c r="Q502" s="84"/>
      <c r="R502" s="84"/>
      <c r="S502" s="84"/>
      <c r="T502" s="85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139</v>
      </c>
      <c r="AU502" s="17" t="s">
        <v>81</v>
      </c>
    </row>
    <row r="503" s="14" customFormat="1">
      <c r="A503" s="14"/>
      <c r="B503" s="235"/>
      <c r="C503" s="236"/>
      <c r="D503" s="226" t="s">
        <v>141</v>
      </c>
      <c r="E503" s="237" t="s">
        <v>19</v>
      </c>
      <c r="F503" s="238" t="s">
        <v>884</v>
      </c>
      <c r="G503" s="236"/>
      <c r="H503" s="239">
        <v>69.290000000000006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141</v>
      </c>
      <c r="AU503" s="245" t="s">
        <v>81</v>
      </c>
      <c r="AV503" s="14" t="s">
        <v>81</v>
      </c>
      <c r="AW503" s="14" t="s">
        <v>33</v>
      </c>
      <c r="AX503" s="14" t="s">
        <v>79</v>
      </c>
      <c r="AY503" s="245" t="s">
        <v>131</v>
      </c>
    </row>
    <row r="504" s="2" customFormat="1" ht="16.5" customHeight="1">
      <c r="A504" s="38"/>
      <c r="B504" s="39"/>
      <c r="C504" s="257" t="s">
        <v>885</v>
      </c>
      <c r="D504" s="257" t="s">
        <v>274</v>
      </c>
      <c r="E504" s="258" t="s">
        <v>886</v>
      </c>
      <c r="F504" s="259" t="s">
        <v>887</v>
      </c>
      <c r="G504" s="260" t="s">
        <v>158</v>
      </c>
      <c r="H504" s="261">
        <v>76.218999999999994</v>
      </c>
      <c r="I504" s="262"/>
      <c r="J504" s="263">
        <f>ROUND(I504*H504,2)</f>
        <v>0</v>
      </c>
      <c r="K504" s="264"/>
      <c r="L504" s="265"/>
      <c r="M504" s="266" t="s">
        <v>19</v>
      </c>
      <c r="N504" s="267" t="s">
        <v>42</v>
      </c>
      <c r="O504" s="84"/>
      <c r="P504" s="215">
        <f>O504*H504</f>
        <v>0</v>
      </c>
      <c r="Q504" s="215">
        <v>0.00022000000000000001</v>
      </c>
      <c r="R504" s="215">
        <f>Q504*H504</f>
        <v>0.016768180000000001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335</v>
      </c>
      <c r="AT504" s="217" t="s">
        <v>274</v>
      </c>
      <c r="AU504" s="217" t="s">
        <v>81</v>
      </c>
      <c r="AY504" s="17" t="s">
        <v>131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79</v>
      </c>
      <c r="BK504" s="218">
        <f>ROUND(I504*H504,2)</f>
        <v>0</v>
      </c>
      <c r="BL504" s="17" t="s">
        <v>235</v>
      </c>
      <c r="BM504" s="217" t="s">
        <v>888</v>
      </c>
    </row>
    <row r="505" s="14" customFormat="1">
      <c r="A505" s="14"/>
      <c r="B505" s="235"/>
      <c r="C505" s="236"/>
      <c r="D505" s="226" t="s">
        <v>141</v>
      </c>
      <c r="E505" s="237" t="s">
        <v>19</v>
      </c>
      <c r="F505" s="238" t="s">
        <v>889</v>
      </c>
      <c r="G505" s="236"/>
      <c r="H505" s="239">
        <v>76.218999999999994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141</v>
      </c>
      <c r="AU505" s="245" t="s">
        <v>81</v>
      </c>
      <c r="AV505" s="14" t="s">
        <v>81</v>
      </c>
      <c r="AW505" s="14" t="s">
        <v>33</v>
      </c>
      <c r="AX505" s="14" t="s">
        <v>79</v>
      </c>
      <c r="AY505" s="245" t="s">
        <v>131</v>
      </c>
    </row>
    <row r="506" s="2" customFormat="1" ht="16.5" customHeight="1">
      <c r="A506" s="38"/>
      <c r="B506" s="39"/>
      <c r="C506" s="205" t="s">
        <v>890</v>
      </c>
      <c r="D506" s="205" t="s">
        <v>133</v>
      </c>
      <c r="E506" s="206" t="s">
        <v>891</v>
      </c>
      <c r="F506" s="207" t="s">
        <v>892</v>
      </c>
      <c r="G506" s="208" t="s">
        <v>158</v>
      </c>
      <c r="H506" s="209">
        <v>2.3999999999999999</v>
      </c>
      <c r="I506" s="210"/>
      <c r="J506" s="211">
        <f>ROUND(I506*H506,2)</f>
        <v>0</v>
      </c>
      <c r="K506" s="212"/>
      <c r="L506" s="44"/>
      <c r="M506" s="213" t="s">
        <v>19</v>
      </c>
      <c r="N506" s="214" t="s">
        <v>42</v>
      </c>
      <c r="O506" s="84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7" t="s">
        <v>235</v>
      </c>
      <c r="AT506" s="217" t="s">
        <v>133</v>
      </c>
      <c r="AU506" s="217" t="s">
        <v>81</v>
      </c>
      <c r="AY506" s="17" t="s">
        <v>131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7" t="s">
        <v>79</v>
      </c>
      <c r="BK506" s="218">
        <f>ROUND(I506*H506,2)</f>
        <v>0</v>
      </c>
      <c r="BL506" s="17" t="s">
        <v>235</v>
      </c>
      <c r="BM506" s="217" t="s">
        <v>893</v>
      </c>
    </row>
    <row r="507" s="2" customFormat="1">
      <c r="A507" s="38"/>
      <c r="B507" s="39"/>
      <c r="C507" s="40"/>
      <c r="D507" s="219" t="s">
        <v>139</v>
      </c>
      <c r="E507" s="40"/>
      <c r="F507" s="220" t="s">
        <v>894</v>
      </c>
      <c r="G507" s="40"/>
      <c r="H507" s="40"/>
      <c r="I507" s="221"/>
      <c r="J507" s="40"/>
      <c r="K507" s="40"/>
      <c r="L507" s="44"/>
      <c r="M507" s="222"/>
      <c r="N507" s="223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139</v>
      </c>
      <c r="AU507" s="17" t="s">
        <v>81</v>
      </c>
    </row>
    <row r="508" s="13" customFormat="1">
      <c r="A508" s="13"/>
      <c r="B508" s="224"/>
      <c r="C508" s="225"/>
      <c r="D508" s="226" t="s">
        <v>141</v>
      </c>
      <c r="E508" s="227" t="s">
        <v>19</v>
      </c>
      <c r="F508" s="228" t="s">
        <v>895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141</v>
      </c>
      <c r="AU508" s="234" t="s">
        <v>81</v>
      </c>
      <c r="AV508" s="13" t="s">
        <v>79</v>
      </c>
      <c r="AW508" s="13" t="s">
        <v>33</v>
      </c>
      <c r="AX508" s="13" t="s">
        <v>71</v>
      </c>
      <c r="AY508" s="234" t="s">
        <v>131</v>
      </c>
    </row>
    <row r="509" s="14" customFormat="1">
      <c r="A509" s="14"/>
      <c r="B509" s="235"/>
      <c r="C509" s="236"/>
      <c r="D509" s="226" t="s">
        <v>141</v>
      </c>
      <c r="E509" s="237" t="s">
        <v>19</v>
      </c>
      <c r="F509" s="238" t="s">
        <v>896</v>
      </c>
      <c r="G509" s="236"/>
      <c r="H509" s="239">
        <v>2.3999999999999999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141</v>
      </c>
      <c r="AU509" s="245" t="s">
        <v>81</v>
      </c>
      <c r="AV509" s="14" t="s">
        <v>81</v>
      </c>
      <c r="AW509" s="14" t="s">
        <v>33</v>
      </c>
      <c r="AX509" s="14" t="s">
        <v>79</v>
      </c>
      <c r="AY509" s="245" t="s">
        <v>131</v>
      </c>
    </row>
    <row r="510" s="2" customFormat="1" ht="16.5" customHeight="1">
      <c r="A510" s="38"/>
      <c r="B510" s="39"/>
      <c r="C510" s="257" t="s">
        <v>897</v>
      </c>
      <c r="D510" s="257" t="s">
        <v>274</v>
      </c>
      <c r="E510" s="258" t="s">
        <v>898</v>
      </c>
      <c r="F510" s="259" t="s">
        <v>899</v>
      </c>
      <c r="G510" s="260" t="s">
        <v>158</v>
      </c>
      <c r="H510" s="261">
        <v>2.6400000000000001</v>
      </c>
      <c r="I510" s="262"/>
      <c r="J510" s="263">
        <f>ROUND(I510*H510,2)</f>
        <v>0</v>
      </c>
      <c r="K510" s="264"/>
      <c r="L510" s="265"/>
      <c r="M510" s="266" t="s">
        <v>19</v>
      </c>
      <c r="N510" s="267" t="s">
        <v>42</v>
      </c>
      <c r="O510" s="84"/>
      <c r="P510" s="215">
        <f>O510*H510</f>
        <v>0</v>
      </c>
      <c r="Q510" s="215">
        <v>0.00040000000000000002</v>
      </c>
      <c r="R510" s="215">
        <f>Q510*H510</f>
        <v>0.0010560000000000001</v>
      </c>
      <c r="S510" s="215">
        <v>0</v>
      </c>
      <c r="T510" s="21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17" t="s">
        <v>335</v>
      </c>
      <c r="AT510" s="217" t="s">
        <v>274</v>
      </c>
      <c r="AU510" s="217" t="s">
        <v>81</v>
      </c>
      <c r="AY510" s="17" t="s">
        <v>131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7" t="s">
        <v>79</v>
      </c>
      <c r="BK510" s="218">
        <f>ROUND(I510*H510,2)</f>
        <v>0</v>
      </c>
      <c r="BL510" s="17" t="s">
        <v>235</v>
      </c>
      <c r="BM510" s="217" t="s">
        <v>900</v>
      </c>
    </row>
    <row r="511" s="14" customFormat="1">
      <c r="A511" s="14"/>
      <c r="B511" s="235"/>
      <c r="C511" s="236"/>
      <c r="D511" s="226" t="s">
        <v>141</v>
      </c>
      <c r="E511" s="237" t="s">
        <v>19</v>
      </c>
      <c r="F511" s="238" t="s">
        <v>901</v>
      </c>
      <c r="G511" s="236"/>
      <c r="H511" s="239">
        <v>2.6400000000000001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141</v>
      </c>
      <c r="AU511" s="245" t="s">
        <v>81</v>
      </c>
      <c r="AV511" s="14" t="s">
        <v>81</v>
      </c>
      <c r="AW511" s="14" t="s">
        <v>33</v>
      </c>
      <c r="AX511" s="14" t="s">
        <v>79</v>
      </c>
      <c r="AY511" s="245" t="s">
        <v>131</v>
      </c>
    </row>
    <row r="512" s="2" customFormat="1" ht="44.25" customHeight="1">
      <c r="A512" s="38"/>
      <c r="B512" s="39"/>
      <c r="C512" s="205" t="s">
        <v>902</v>
      </c>
      <c r="D512" s="205" t="s">
        <v>133</v>
      </c>
      <c r="E512" s="206" t="s">
        <v>903</v>
      </c>
      <c r="F512" s="207" t="s">
        <v>904</v>
      </c>
      <c r="G512" s="208" t="s">
        <v>700</v>
      </c>
      <c r="H512" s="269"/>
      <c r="I512" s="210"/>
      <c r="J512" s="211">
        <f>ROUND(I512*H512,2)</f>
        <v>0</v>
      </c>
      <c r="K512" s="212"/>
      <c r="L512" s="44"/>
      <c r="M512" s="213" t="s">
        <v>19</v>
      </c>
      <c r="N512" s="214" t="s">
        <v>42</v>
      </c>
      <c r="O512" s="84"/>
      <c r="P512" s="215">
        <f>O512*H512</f>
        <v>0</v>
      </c>
      <c r="Q512" s="215">
        <v>0</v>
      </c>
      <c r="R512" s="215">
        <f>Q512*H512</f>
        <v>0</v>
      </c>
      <c r="S512" s="215">
        <v>0</v>
      </c>
      <c r="T512" s="21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7" t="s">
        <v>235</v>
      </c>
      <c r="AT512" s="217" t="s">
        <v>133</v>
      </c>
      <c r="AU512" s="217" t="s">
        <v>81</v>
      </c>
      <c r="AY512" s="17" t="s">
        <v>131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7" t="s">
        <v>79</v>
      </c>
      <c r="BK512" s="218">
        <f>ROUND(I512*H512,2)</f>
        <v>0</v>
      </c>
      <c r="BL512" s="17" t="s">
        <v>235</v>
      </c>
      <c r="BM512" s="217" t="s">
        <v>905</v>
      </c>
    </row>
    <row r="513" s="2" customFormat="1">
      <c r="A513" s="38"/>
      <c r="B513" s="39"/>
      <c r="C513" s="40"/>
      <c r="D513" s="219" t="s">
        <v>139</v>
      </c>
      <c r="E513" s="40"/>
      <c r="F513" s="220" t="s">
        <v>906</v>
      </c>
      <c r="G513" s="40"/>
      <c r="H513" s="40"/>
      <c r="I513" s="221"/>
      <c r="J513" s="40"/>
      <c r="K513" s="40"/>
      <c r="L513" s="44"/>
      <c r="M513" s="222"/>
      <c r="N513" s="223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139</v>
      </c>
      <c r="AU513" s="17" t="s">
        <v>81</v>
      </c>
    </row>
    <row r="514" s="12" customFormat="1" ht="22.8" customHeight="1">
      <c r="A514" s="12"/>
      <c r="B514" s="189"/>
      <c r="C514" s="190"/>
      <c r="D514" s="191" t="s">
        <v>70</v>
      </c>
      <c r="E514" s="203" t="s">
        <v>907</v>
      </c>
      <c r="F514" s="203" t="s">
        <v>908</v>
      </c>
      <c r="G514" s="190"/>
      <c r="H514" s="190"/>
      <c r="I514" s="193"/>
      <c r="J514" s="204">
        <f>BK514</f>
        <v>0</v>
      </c>
      <c r="K514" s="190"/>
      <c r="L514" s="195"/>
      <c r="M514" s="196"/>
      <c r="N514" s="197"/>
      <c r="O514" s="197"/>
      <c r="P514" s="198">
        <f>SUM(P515:P544)</f>
        <v>0</v>
      </c>
      <c r="Q514" s="197"/>
      <c r="R514" s="198">
        <f>SUM(R515:R544)</f>
        <v>0.88268374999999999</v>
      </c>
      <c r="S514" s="197"/>
      <c r="T514" s="199">
        <f>SUM(T515:T544)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0" t="s">
        <v>81</v>
      </c>
      <c r="AT514" s="201" t="s">
        <v>70</v>
      </c>
      <c r="AU514" s="201" t="s">
        <v>79</v>
      </c>
      <c r="AY514" s="200" t="s">
        <v>131</v>
      </c>
      <c r="BK514" s="202">
        <f>SUM(BK515:BK544)</f>
        <v>0</v>
      </c>
    </row>
    <row r="515" s="2" customFormat="1" ht="24.15" customHeight="1">
      <c r="A515" s="38"/>
      <c r="B515" s="39"/>
      <c r="C515" s="205" t="s">
        <v>909</v>
      </c>
      <c r="D515" s="205" t="s">
        <v>133</v>
      </c>
      <c r="E515" s="206" t="s">
        <v>910</v>
      </c>
      <c r="F515" s="207" t="s">
        <v>911</v>
      </c>
      <c r="G515" s="208" t="s">
        <v>136</v>
      </c>
      <c r="H515" s="209">
        <v>46.895000000000003</v>
      </c>
      <c r="I515" s="210"/>
      <c r="J515" s="211">
        <f>ROUND(I515*H515,2)</f>
        <v>0</v>
      </c>
      <c r="K515" s="212"/>
      <c r="L515" s="44"/>
      <c r="M515" s="213" t="s">
        <v>19</v>
      </c>
      <c r="N515" s="214" t="s">
        <v>42</v>
      </c>
      <c r="O515" s="84"/>
      <c r="P515" s="215">
        <f>O515*H515</f>
        <v>0</v>
      </c>
      <c r="Q515" s="215">
        <v>0.00029999999999999997</v>
      </c>
      <c r="R515" s="215">
        <f>Q515*H515</f>
        <v>0.014068499999999999</v>
      </c>
      <c r="S515" s="215">
        <v>0</v>
      </c>
      <c r="T515" s="21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17" t="s">
        <v>235</v>
      </c>
      <c r="AT515" s="217" t="s">
        <v>133</v>
      </c>
      <c r="AU515" s="217" t="s">
        <v>81</v>
      </c>
      <c r="AY515" s="17" t="s">
        <v>131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7" t="s">
        <v>79</v>
      </c>
      <c r="BK515" s="218">
        <f>ROUND(I515*H515,2)</f>
        <v>0</v>
      </c>
      <c r="BL515" s="17" t="s">
        <v>235</v>
      </c>
      <c r="BM515" s="217" t="s">
        <v>912</v>
      </c>
    </row>
    <row r="516" s="2" customFormat="1">
      <c r="A516" s="38"/>
      <c r="B516" s="39"/>
      <c r="C516" s="40"/>
      <c r="D516" s="219" t="s">
        <v>139</v>
      </c>
      <c r="E516" s="40"/>
      <c r="F516" s="220" t="s">
        <v>913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139</v>
      </c>
      <c r="AU516" s="17" t="s">
        <v>81</v>
      </c>
    </row>
    <row r="517" s="14" customFormat="1">
      <c r="A517" s="14"/>
      <c r="B517" s="235"/>
      <c r="C517" s="236"/>
      <c r="D517" s="226" t="s">
        <v>141</v>
      </c>
      <c r="E517" s="237" t="s">
        <v>19</v>
      </c>
      <c r="F517" s="238" t="s">
        <v>328</v>
      </c>
      <c r="G517" s="236"/>
      <c r="H517" s="239">
        <v>38.645000000000003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141</v>
      </c>
      <c r="AU517" s="245" t="s">
        <v>81</v>
      </c>
      <c r="AV517" s="14" t="s">
        <v>81</v>
      </c>
      <c r="AW517" s="14" t="s">
        <v>33</v>
      </c>
      <c r="AX517" s="14" t="s">
        <v>71</v>
      </c>
      <c r="AY517" s="245" t="s">
        <v>131</v>
      </c>
    </row>
    <row r="518" s="13" customFormat="1">
      <c r="A518" s="13"/>
      <c r="B518" s="224"/>
      <c r="C518" s="225"/>
      <c r="D518" s="226" t="s">
        <v>141</v>
      </c>
      <c r="E518" s="227" t="s">
        <v>19</v>
      </c>
      <c r="F518" s="228" t="s">
        <v>914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141</v>
      </c>
      <c r="AU518" s="234" t="s">
        <v>81</v>
      </c>
      <c r="AV518" s="13" t="s">
        <v>79</v>
      </c>
      <c r="AW518" s="13" t="s">
        <v>33</v>
      </c>
      <c r="AX518" s="13" t="s">
        <v>71</v>
      </c>
      <c r="AY518" s="234" t="s">
        <v>131</v>
      </c>
    </row>
    <row r="519" s="14" customFormat="1">
      <c r="A519" s="14"/>
      <c r="B519" s="235"/>
      <c r="C519" s="236"/>
      <c r="D519" s="226" t="s">
        <v>141</v>
      </c>
      <c r="E519" s="237" t="s">
        <v>19</v>
      </c>
      <c r="F519" s="238" t="s">
        <v>241</v>
      </c>
      <c r="G519" s="236"/>
      <c r="H519" s="239">
        <v>8.25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141</v>
      </c>
      <c r="AU519" s="245" t="s">
        <v>81</v>
      </c>
      <c r="AV519" s="14" t="s">
        <v>81</v>
      </c>
      <c r="AW519" s="14" t="s">
        <v>33</v>
      </c>
      <c r="AX519" s="14" t="s">
        <v>71</v>
      </c>
      <c r="AY519" s="245" t="s">
        <v>131</v>
      </c>
    </row>
    <row r="520" s="15" customFormat="1">
      <c r="A520" s="15"/>
      <c r="B520" s="246"/>
      <c r="C520" s="247"/>
      <c r="D520" s="226" t="s">
        <v>141</v>
      </c>
      <c r="E520" s="248" t="s">
        <v>19</v>
      </c>
      <c r="F520" s="249" t="s">
        <v>220</v>
      </c>
      <c r="G520" s="247"/>
      <c r="H520" s="250">
        <v>46.895000000000003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6" t="s">
        <v>141</v>
      </c>
      <c r="AU520" s="256" t="s">
        <v>81</v>
      </c>
      <c r="AV520" s="15" t="s">
        <v>137</v>
      </c>
      <c r="AW520" s="15" t="s">
        <v>33</v>
      </c>
      <c r="AX520" s="15" t="s">
        <v>79</v>
      </c>
      <c r="AY520" s="256" t="s">
        <v>131</v>
      </c>
    </row>
    <row r="521" s="2" customFormat="1" ht="44.25" customHeight="1">
      <c r="A521" s="38"/>
      <c r="B521" s="39"/>
      <c r="C521" s="205" t="s">
        <v>915</v>
      </c>
      <c r="D521" s="205" t="s">
        <v>133</v>
      </c>
      <c r="E521" s="206" t="s">
        <v>916</v>
      </c>
      <c r="F521" s="207" t="s">
        <v>917</v>
      </c>
      <c r="G521" s="208" t="s">
        <v>136</v>
      </c>
      <c r="H521" s="209">
        <v>46.895000000000003</v>
      </c>
      <c r="I521" s="210"/>
      <c r="J521" s="211">
        <f>ROUND(I521*H521,2)</f>
        <v>0</v>
      </c>
      <c r="K521" s="212"/>
      <c r="L521" s="44"/>
      <c r="M521" s="213" t="s">
        <v>19</v>
      </c>
      <c r="N521" s="214" t="s">
        <v>42</v>
      </c>
      <c r="O521" s="84"/>
      <c r="P521" s="215">
        <f>O521*H521</f>
        <v>0</v>
      </c>
      <c r="Q521" s="215">
        <v>0.0050499999999999998</v>
      </c>
      <c r="R521" s="215">
        <f>Q521*H521</f>
        <v>0.23681975</v>
      </c>
      <c r="S521" s="215">
        <v>0</v>
      </c>
      <c r="T521" s="21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17" t="s">
        <v>235</v>
      </c>
      <c r="AT521" s="217" t="s">
        <v>133</v>
      </c>
      <c r="AU521" s="217" t="s">
        <v>81</v>
      </c>
      <c r="AY521" s="17" t="s">
        <v>131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7" t="s">
        <v>79</v>
      </c>
      <c r="BK521" s="218">
        <f>ROUND(I521*H521,2)</f>
        <v>0</v>
      </c>
      <c r="BL521" s="17" t="s">
        <v>235</v>
      </c>
      <c r="BM521" s="217" t="s">
        <v>918</v>
      </c>
    </row>
    <row r="522" s="2" customFormat="1">
      <c r="A522" s="38"/>
      <c r="B522" s="39"/>
      <c r="C522" s="40"/>
      <c r="D522" s="219" t="s">
        <v>139</v>
      </c>
      <c r="E522" s="40"/>
      <c r="F522" s="220" t="s">
        <v>919</v>
      </c>
      <c r="G522" s="40"/>
      <c r="H522" s="40"/>
      <c r="I522" s="221"/>
      <c r="J522" s="40"/>
      <c r="K522" s="40"/>
      <c r="L522" s="44"/>
      <c r="M522" s="222"/>
      <c r="N522" s="223"/>
      <c r="O522" s="84"/>
      <c r="P522" s="84"/>
      <c r="Q522" s="84"/>
      <c r="R522" s="84"/>
      <c r="S522" s="84"/>
      <c r="T522" s="85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139</v>
      </c>
      <c r="AU522" s="17" t="s">
        <v>81</v>
      </c>
    </row>
    <row r="523" s="14" customFormat="1">
      <c r="A523" s="14"/>
      <c r="B523" s="235"/>
      <c r="C523" s="236"/>
      <c r="D523" s="226" t="s">
        <v>141</v>
      </c>
      <c r="E523" s="237" t="s">
        <v>19</v>
      </c>
      <c r="F523" s="238" t="s">
        <v>328</v>
      </c>
      <c r="G523" s="236"/>
      <c r="H523" s="239">
        <v>38.645000000000003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141</v>
      </c>
      <c r="AU523" s="245" t="s">
        <v>81</v>
      </c>
      <c r="AV523" s="14" t="s">
        <v>81</v>
      </c>
      <c r="AW523" s="14" t="s">
        <v>33</v>
      </c>
      <c r="AX523" s="14" t="s">
        <v>71</v>
      </c>
      <c r="AY523" s="245" t="s">
        <v>131</v>
      </c>
    </row>
    <row r="524" s="14" customFormat="1">
      <c r="A524" s="14"/>
      <c r="B524" s="235"/>
      <c r="C524" s="236"/>
      <c r="D524" s="226" t="s">
        <v>141</v>
      </c>
      <c r="E524" s="237" t="s">
        <v>19</v>
      </c>
      <c r="F524" s="238" t="s">
        <v>241</v>
      </c>
      <c r="G524" s="236"/>
      <c r="H524" s="239">
        <v>8.25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141</v>
      </c>
      <c r="AU524" s="245" t="s">
        <v>81</v>
      </c>
      <c r="AV524" s="14" t="s">
        <v>81</v>
      </c>
      <c r="AW524" s="14" t="s">
        <v>33</v>
      </c>
      <c r="AX524" s="14" t="s">
        <v>71</v>
      </c>
      <c r="AY524" s="245" t="s">
        <v>131</v>
      </c>
    </row>
    <row r="525" s="15" customFormat="1">
      <c r="A525" s="15"/>
      <c r="B525" s="246"/>
      <c r="C525" s="247"/>
      <c r="D525" s="226" t="s">
        <v>141</v>
      </c>
      <c r="E525" s="248" t="s">
        <v>19</v>
      </c>
      <c r="F525" s="249" t="s">
        <v>220</v>
      </c>
      <c r="G525" s="247"/>
      <c r="H525" s="250">
        <v>46.895000000000003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56" t="s">
        <v>141</v>
      </c>
      <c r="AU525" s="256" t="s">
        <v>81</v>
      </c>
      <c r="AV525" s="15" t="s">
        <v>137</v>
      </c>
      <c r="AW525" s="15" t="s">
        <v>33</v>
      </c>
      <c r="AX525" s="15" t="s">
        <v>79</v>
      </c>
      <c r="AY525" s="256" t="s">
        <v>131</v>
      </c>
    </row>
    <row r="526" s="2" customFormat="1" ht="16.5" customHeight="1">
      <c r="A526" s="38"/>
      <c r="B526" s="39"/>
      <c r="C526" s="257" t="s">
        <v>920</v>
      </c>
      <c r="D526" s="257" t="s">
        <v>274</v>
      </c>
      <c r="E526" s="258" t="s">
        <v>921</v>
      </c>
      <c r="F526" s="259" t="s">
        <v>922</v>
      </c>
      <c r="G526" s="260" t="s">
        <v>136</v>
      </c>
      <c r="H526" s="261">
        <v>51.585000000000001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42</v>
      </c>
      <c r="O526" s="84"/>
      <c r="P526" s="215">
        <f>O526*H526</f>
        <v>0</v>
      </c>
      <c r="Q526" s="215">
        <v>0.0118</v>
      </c>
      <c r="R526" s="215">
        <f>Q526*H526</f>
        <v>0.60870299999999999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335</v>
      </c>
      <c r="AT526" s="217" t="s">
        <v>274</v>
      </c>
      <c r="AU526" s="217" t="s">
        <v>81</v>
      </c>
      <c r="AY526" s="17" t="s">
        <v>131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79</v>
      </c>
      <c r="BK526" s="218">
        <f>ROUND(I526*H526,2)</f>
        <v>0</v>
      </c>
      <c r="BL526" s="17" t="s">
        <v>235</v>
      </c>
      <c r="BM526" s="217" t="s">
        <v>923</v>
      </c>
    </row>
    <row r="527" s="14" customFormat="1">
      <c r="A527" s="14"/>
      <c r="B527" s="235"/>
      <c r="C527" s="236"/>
      <c r="D527" s="226" t="s">
        <v>141</v>
      </c>
      <c r="E527" s="237" t="s">
        <v>19</v>
      </c>
      <c r="F527" s="238" t="s">
        <v>924</v>
      </c>
      <c r="G527" s="236"/>
      <c r="H527" s="239">
        <v>51.585000000000001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141</v>
      </c>
      <c r="AU527" s="245" t="s">
        <v>81</v>
      </c>
      <c r="AV527" s="14" t="s">
        <v>81</v>
      </c>
      <c r="AW527" s="14" t="s">
        <v>33</v>
      </c>
      <c r="AX527" s="14" t="s">
        <v>79</v>
      </c>
      <c r="AY527" s="245" t="s">
        <v>131</v>
      </c>
    </row>
    <row r="528" s="2" customFormat="1" ht="33" customHeight="1">
      <c r="A528" s="38"/>
      <c r="B528" s="39"/>
      <c r="C528" s="205" t="s">
        <v>925</v>
      </c>
      <c r="D528" s="205" t="s">
        <v>133</v>
      </c>
      <c r="E528" s="206" t="s">
        <v>926</v>
      </c>
      <c r="F528" s="207" t="s">
        <v>927</v>
      </c>
      <c r="G528" s="208" t="s">
        <v>136</v>
      </c>
      <c r="H528" s="209">
        <v>46.895000000000003</v>
      </c>
      <c r="I528" s="210"/>
      <c r="J528" s="211">
        <f>ROUND(I528*H528,2)</f>
        <v>0</v>
      </c>
      <c r="K528" s="212"/>
      <c r="L528" s="44"/>
      <c r="M528" s="213" t="s">
        <v>19</v>
      </c>
      <c r="N528" s="214" t="s">
        <v>42</v>
      </c>
      <c r="O528" s="84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17" t="s">
        <v>235</v>
      </c>
      <c r="AT528" s="217" t="s">
        <v>133</v>
      </c>
      <c r="AU528" s="217" t="s">
        <v>81</v>
      </c>
      <c r="AY528" s="17" t="s">
        <v>131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7" t="s">
        <v>79</v>
      </c>
      <c r="BK528" s="218">
        <f>ROUND(I528*H528,2)</f>
        <v>0</v>
      </c>
      <c r="BL528" s="17" t="s">
        <v>235</v>
      </c>
      <c r="BM528" s="217" t="s">
        <v>928</v>
      </c>
    </row>
    <row r="529" s="2" customFormat="1">
      <c r="A529" s="38"/>
      <c r="B529" s="39"/>
      <c r="C529" s="40"/>
      <c r="D529" s="219" t="s">
        <v>139</v>
      </c>
      <c r="E529" s="40"/>
      <c r="F529" s="220" t="s">
        <v>929</v>
      </c>
      <c r="G529" s="40"/>
      <c r="H529" s="40"/>
      <c r="I529" s="221"/>
      <c r="J529" s="40"/>
      <c r="K529" s="40"/>
      <c r="L529" s="44"/>
      <c r="M529" s="222"/>
      <c r="N529" s="223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139</v>
      </c>
      <c r="AU529" s="17" t="s">
        <v>81</v>
      </c>
    </row>
    <row r="530" s="2" customFormat="1" ht="33" customHeight="1">
      <c r="A530" s="38"/>
      <c r="B530" s="39"/>
      <c r="C530" s="205" t="s">
        <v>930</v>
      </c>
      <c r="D530" s="205" t="s">
        <v>133</v>
      </c>
      <c r="E530" s="206" t="s">
        <v>931</v>
      </c>
      <c r="F530" s="207" t="s">
        <v>932</v>
      </c>
      <c r="G530" s="208" t="s">
        <v>136</v>
      </c>
      <c r="H530" s="209">
        <v>46.895000000000003</v>
      </c>
      <c r="I530" s="210"/>
      <c r="J530" s="211">
        <f>ROUND(I530*H530,2)</f>
        <v>0</v>
      </c>
      <c r="K530" s="212"/>
      <c r="L530" s="44"/>
      <c r="M530" s="213" t="s">
        <v>19</v>
      </c>
      <c r="N530" s="214" t="s">
        <v>42</v>
      </c>
      <c r="O530" s="84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235</v>
      </c>
      <c r="AT530" s="217" t="s">
        <v>133</v>
      </c>
      <c r="AU530" s="217" t="s">
        <v>81</v>
      </c>
      <c r="AY530" s="17" t="s">
        <v>131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79</v>
      </c>
      <c r="BK530" s="218">
        <f>ROUND(I530*H530,2)</f>
        <v>0</v>
      </c>
      <c r="BL530" s="17" t="s">
        <v>235</v>
      </c>
      <c r="BM530" s="217" t="s">
        <v>933</v>
      </c>
    </row>
    <row r="531" s="2" customFormat="1">
      <c r="A531" s="38"/>
      <c r="B531" s="39"/>
      <c r="C531" s="40"/>
      <c r="D531" s="219" t="s">
        <v>139</v>
      </c>
      <c r="E531" s="40"/>
      <c r="F531" s="220" t="s">
        <v>934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139</v>
      </c>
      <c r="AU531" s="17" t="s">
        <v>81</v>
      </c>
    </row>
    <row r="532" s="2" customFormat="1" ht="24.15" customHeight="1">
      <c r="A532" s="38"/>
      <c r="B532" s="39"/>
      <c r="C532" s="205" t="s">
        <v>935</v>
      </c>
      <c r="D532" s="205" t="s">
        <v>133</v>
      </c>
      <c r="E532" s="206" t="s">
        <v>936</v>
      </c>
      <c r="F532" s="207" t="s">
        <v>937</v>
      </c>
      <c r="G532" s="208" t="s">
        <v>158</v>
      </c>
      <c r="H532" s="209">
        <v>19.100000000000001</v>
      </c>
      <c r="I532" s="210"/>
      <c r="J532" s="211">
        <f>ROUND(I532*H532,2)</f>
        <v>0</v>
      </c>
      <c r="K532" s="212"/>
      <c r="L532" s="44"/>
      <c r="M532" s="213" t="s">
        <v>19</v>
      </c>
      <c r="N532" s="214" t="s">
        <v>42</v>
      </c>
      <c r="O532" s="84"/>
      <c r="P532" s="215">
        <f>O532*H532</f>
        <v>0</v>
      </c>
      <c r="Q532" s="215">
        <v>0.00055000000000000003</v>
      </c>
      <c r="R532" s="215">
        <f>Q532*H532</f>
        <v>0.010505000000000002</v>
      </c>
      <c r="S532" s="215">
        <v>0</v>
      </c>
      <c r="T532" s="21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17" t="s">
        <v>235</v>
      </c>
      <c r="AT532" s="217" t="s">
        <v>133</v>
      </c>
      <c r="AU532" s="217" t="s">
        <v>81</v>
      </c>
      <c r="AY532" s="17" t="s">
        <v>131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7" t="s">
        <v>79</v>
      </c>
      <c r="BK532" s="218">
        <f>ROUND(I532*H532,2)</f>
        <v>0</v>
      </c>
      <c r="BL532" s="17" t="s">
        <v>235</v>
      </c>
      <c r="BM532" s="217" t="s">
        <v>938</v>
      </c>
    </row>
    <row r="533" s="2" customFormat="1">
      <c r="A533" s="38"/>
      <c r="B533" s="39"/>
      <c r="C533" s="40"/>
      <c r="D533" s="219" t="s">
        <v>139</v>
      </c>
      <c r="E533" s="40"/>
      <c r="F533" s="220" t="s">
        <v>939</v>
      </c>
      <c r="G533" s="40"/>
      <c r="H533" s="40"/>
      <c r="I533" s="221"/>
      <c r="J533" s="40"/>
      <c r="K533" s="40"/>
      <c r="L533" s="44"/>
      <c r="M533" s="222"/>
      <c r="N533" s="223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139</v>
      </c>
      <c r="AU533" s="17" t="s">
        <v>81</v>
      </c>
    </row>
    <row r="534" s="14" customFormat="1">
      <c r="A534" s="14"/>
      <c r="B534" s="235"/>
      <c r="C534" s="236"/>
      <c r="D534" s="226" t="s">
        <v>141</v>
      </c>
      <c r="E534" s="237" t="s">
        <v>19</v>
      </c>
      <c r="F534" s="238" t="s">
        <v>940</v>
      </c>
      <c r="G534" s="236"/>
      <c r="H534" s="239">
        <v>19.100000000000001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141</v>
      </c>
      <c r="AU534" s="245" t="s">
        <v>81</v>
      </c>
      <c r="AV534" s="14" t="s">
        <v>81</v>
      </c>
      <c r="AW534" s="14" t="s">
        <v>33</v>
      </c>
      <c r="AX534" s="14" t="s">
        <v>79</v>
      </c>
      <c r="AY534" s="245" t="s">
        <v>131</v>
      </c>
    </row>
    <row r="535" s="2" customFormat="1" ht="24.15" customHeight="1">
      <c r="A535" s="38"/>
      <c r="B535" s="39"/>
      <c r="C535" s="205" t="s">
        <v>941</v>
      </c>
      <c r="D535" s="205" t="s">
        <v>133</v>
      </c>
      <c r="E535" s="206" t="s">
        <v>942</v>
      </c>
      <c r="F535" s="207" t="s">
        <v>943</v>
      </c>
      <c r="G535" s="208" t="s">
        <v>158</v>
      </c>
      <c r="H535" s="209">
        <v>24.800000000000001</v>
      </c>
      <c r="I535" s="210"/>
      <c r="J535" s="211">
        <f>ROUND(I535*H535,2)</f>
        <v>0</v>
      </c>
      <c r="K535" s="212"/>
      <c r="L535" s="44"/>
      <c r="M535" s="213" t="s">
        <v>19</v>
      </c>
      <c r="N535" s="214" t="s">
        <v>42</v>
      </c>
      <c r="O535" s="84"/>
      <c r="P535" s="215">
        <f>O535*H535</f>
        <v>0</v>
      </c>
      <c r="Q535" s="215">
        <v>0.00050000000000000001</v>
      </c>
      <c r="R535" s="215">
        <f>Q535*H535</f>
        <v>0.012400000000000001</v>
      </c>
      <c r="S535" s="215">
        <v>0</v>
      </c>
      <c r="T535" s="21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17" t="s">
        <v>235</v>
      </c>
      <c r="AT535" s="217" t="s">
        <v>133</v>
      </c>
      <c r="AU535" s="217" t="s">
        <v>81</v>
      </c>
      <c r="AY535" s="17" t="s">
        <v>131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7" t="s">
        <v>79</v>
      </c>
      <c r="BK535" s="218">
        <f>ROUND(I535*H535,2)</f>
        <v>0</v>
      </c>
      <c r="BL535" s="17" t="s">
        <v>235</v>
      </c>
      <c r="BM535" s="217" t="s">
        <v>944</v>
      </c>
    </row>
    <row r="536" s="2" customFormat="1">
      <c r="A536" s="38"/>
      <c r="B536" s="39"/>
      <c r="C536" s="40"/>
      <c r="D536" s="219" t="s">
        <v>139</v>
      </c>
      <c r="E536" s="40"/>
      <c r="F536" s="220" t="s">
        <v>945</v>
      </c>
      <c r="G536" s="40"/>
      <c r="H536" s="40"/>
      <c r="I536" s="221"/>
      <c r="J536" s="40"/>
      <c r="K536" s="40"/>
      <c r="L536" s="44"/>
      <c r="M536" s="222"/>
      <c r="N536" s="223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139</v>
      </c>
      <c r="AU536" s="17" t="s">
        <v>81</v>
      </c>
    </row>
    <row r="537" s="14" customFormat="1">
      <c r="A537" s="14"/>
      <c r="B537" s="235"/>
      <c r="C537" s="236"/>
      <c r="D537" s="226" t="s">
        <v>141</v>
      </c>
      <c r="E537" s="237" t="s">
        <v>19</v>
      </c>
      <c r="F537" s="238" t="s">
        <v>946</v>
      </c>
      <c r="G537" s="236"/>
      <c r="H537" s="239">
        <v>24.800000000000001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141</v>
      </c>
      <c r="AU537" s="245" t="s">
        <v>81</v>
      </c>
      <c r="AV537" s="14" t="s">
        <v>81</v>
      </c>
      <c r="AW537" s="14" t="s">
        <v>33</v>
      </c>
      <c r="AX537" s="14" t="s">
        <v>79</v>
      </c>
      <c r="AY537" s="245" t="s">
        <v>131</v>
      </c>
    </row>
    <row r="538" s="2" customFormat="1" ht="24.15" customHeight="1">
      <c r="A538" s="38"/>
      <c r="B538" s="39"/>
      <c r="C538" s="205" t="s">
        <v>947</v>
      </c>
      <c r="D538" s="205" t="s">
        <v>133</v>
      </c>
      <c r="E538" s="206" t="s">
        <v>948</v>
      </c>
      <c r="F538" s="207" t="s">
        <v>949</v>
      </c>
      <c r="G538" s="208" t="s">
        <v>158</v>
      </c>
      <c r="H538" s="209">
        <v>6.25</v>
      </c>
      <c r="I538" s="210"/>
      <c r="J538" s="211">
        <f>ROUND(I538*H538,2)</f>
        <v>0</v>
      </c>
      <c r="K538" s="212"/>
      <c r="L538" s="44"/>
      <c r="M538" s="213" t="s">
        <v>19</v>
      </c>
      <c r="N538" s="214" t="s">
        <v>42</v>
      </c>
      <c r="O538" s="84"/>
      <c r="P538" s="215">
        <f>O538*H538</f>
        <v>0</v>
      </c>
      <c r="Q538" s="215">
        <v>3.0000000000000001E-05</v>
      </c>
      <c r="R538" s="215">
        <f>Q538*H538</f>
        <v>0.0001875</v>
      </c>
      <c r="S538" s="215">
        <v>0</v>
      </c>
      <c r="T538" s="21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7" t="s">
        <v>235</v>
      </c>
      <c r="AT538" s="217" t="s">
        <v>133</v>
      </c>
      <c r="AU538" s="217" t="s">
        <v>81</v>
      </c>
      <c r="AY538" s="17" t="s">
        <v>131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7" t="s">
        <v>79</v>
      </c>
      <c r="BK538" s="218">
        <f>ROUND(I538*H538,2)</f>
        <v>0</v>
      </c>
      <c r="BL538" s="17" t="s">
        <v>235</v>
      </c>
      <c r="BM538" s="217" t="s">
        <v>950</v>
      </c>
    </row>
    <row r="539" s="2" customFormat="1">
      <c r="A539" s="38"/>
      <c r="B539" s="39"/>
      <c r="C539" s="40"/>
      <c r="D539" s="219" t="s">
        <v>139</v>
      </c>
      <c r="E539" s="40"/>
      <c r="F539" s="220" t="s">
        <v>951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139</v>
      </c>
      <c r="AU539" s="17" t="s">
        <v>81</v>
      </c>
    </row>
    <row r="540" s="14" customFormat="1">
      <c r="A540" s="14"/>
      <c r="B540" s="235"/>
      <c r="C540" s="236"/>
      <c r="D540" s="226" t="s">
        <v>141</v>
      </c>
      <c r="E540" s="237" t="s">
        <v>19</v>
      </c>
      <c r="F540" s="238" t="s">
        <v>952</v>
      </c>
      <c r="G540" s="236"/>
      <c r="H540" s="239">
        <v>19.300000000000001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141</v>
      </c>
      <c r="AU540" s="245" t="s">
        <v>81</v>
      </c>
      <c r="AV540" s="14" t="s">
        <v>81</v>
      </c>
      <c r="AW540" s="14" t="s">
        <v>33</v>
      </c>
      <c r="AX540" s="14" t="s">
        <v>71</v>
      </c>
      <c r="AY540" s="245" t="s">
        <v>131</v>
      </c>
    </row>
    <row r="541" s="14" customFormat="1">
      <c r="A541" s="14"/>
      <c r="B541" s="235"/>
      <c r="C541" s="236"/>
      <c r="D541" s="226" t="s">
        <v>141</v>
      </c>
      <c r="E541" s="237" t="s">
        <v>19</v>
      </c>
      <c r="F541" s="238" t="s">
        <v>953</v>
      </c>
      <c r="G541" s="236"/>
      <c r="H541" s="239">
        <v>6.25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141</v>
      </c>
      <c r="AU541" s="245" t="s">
        <v>81</v>
      </c>
      <c r="AV541" s="14" t="s">
        <v>81</v>
      </c>
      <c r="AW541" s="14" t="s">
        <v>33</v>
      </c>
      <c r="AX541" s="14" t="s">
        <v>79</v>
      </c>
      <c r="AY541" s="245" t="s">
        <v>131</v>
      </c>
    </row>
    <row r="542" s="2" customFormat="1" ht="24.15" customHeight="1">
      <c r="A542" s="38"/>
      <c r="B542" s="39"/>
      <c r="C542" s="205" t="s">
        <v>954</v>
      </c>
      <c r="D542" s="205" t="s">
        <v>133</v>
      </c>
      <c r="E542" s="206" t="s">
        <v>955</v>
      </c>
      <c r="F542" s="207" t="s">
        <v>956</v>
      </c>
      <c r="G542" s="208" t="s">
        <v>957</v>
      </c>
      <c r="H542" s="209">
        <v>1</v>
      </c>
      <c r="I542" s="210"/>
      <c r="J542" s="211">
        <f>ROUND(I542*H542,2)</f>
        <v>0</v>
      </c>
      <c r="K542" s="212"/>
      <c r="L542" s="44"/>
      <c r="M542" s="213" t="s">
        <v>19</v>
      </c>
      <c r="N542" s="214" t="s">
        <v>42</v>
      </c>
      <c r="O542" s="84"/>
      <c r="P542" s="215">
        <f>O542*H542</f>
        <v>0</v>
      </c>
      <c r="Q542" s="215">
        <v>0</v>
      </c>
      <c r="R542" s="215">
        <f>Q542*H542</f>
        <v>0</v>
      </c>
      <c r="S542" s="215">
        <v>0</v>
      </c>
      <c r="T542" s="21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7" t="s">
        <v>235</v>
      </c>
      <c r="AT542" s="217" t="s">
        <v>133</v>
      </c>
      <c r="AU542" s="217" t="s">
        <v>81</v>
      </c>
      <c r="AY542" s="17" t="s">
        <v>131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7" t="s">
        <v>79</v>
      </c>
      <c r="BK542" s="218">
        <f>ROUND(I542*H542,2)</f>
        <v>0</v>
      </c>
      <c r="BL542" s="17" t="s">
        <v>235</v>
      </c>
      <c r="BM542" s="217" t="s">
        <v>958</v>
      </c>
    </row>
    <row r="543" s="2" customFormat="1" ht="44.25" customHeight="1">
      <c r="A543" s="38"/>
      <c r="B543" s="39"/>
      <c r="C543" s="205" t="s">
        <v>959</v>
      </c>
      <c r="D543" s="205" t="s">
        <v>133</v>
      </c>
      <c r="E543" s="206" t="s">
        <v>960</v>
      </c>
      <c r="F543" s="207" t="s">
        <v>961</v>
      </c>
      <c r="G543" s="208" t="s">
        <v>700</v>
      </c>
      <c r="H543" s="269"/>
      <c r="I543" s="210"/>
      <c r="J543" s="211">
        <f>ROUND(I543*H543,2)</f>
        <v>0</v>
      </c>
      <c r="K543" s="212"/>
      <c r="L543" s="44"/>
      <c r="M543" s="213" t="s">
        <v>19</v>
      </c>
      <c r="N543" s="214" t="s">
        <v>42</v>
      </c>
      <c r="O543" s="84"/>
      <c r="P543" s="215">
        <f>O543*H543</f>
        <v>0</v>
      </c>
      <c r="Q543" s="215">
        <v>0</v>
      </c>
      <c r="R543" s="215">
        <f>Q543*H543</f>
        <v>0</v>
      </c>
      <c r="S543" s="215">
        <v>0</v>
      </c>
      <c r="T543" s="21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17" t="s">
        <v>235</v>
      </c>
      <c r="AT543" s="217" t="s">
        <v>133</v>
      </c>
      <c r="AU543" s="217" t="s">
        <v>81</v>
      </c>
      <c r="AY543" s="17" t="s">
        <v>131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7" t="s">
        <v>79</v>
      </c>
      <c r="BK543" s="218">
        <f>ROUND(I543*H543,2)</f>
        <v>0</v>
      </c>
      <c r="BL543" s="17" t="s">
        <v>235</v>
      </c>
      <c r="BM543" s="217" t="s">
        <v>962</v>
      </c>
    </row>
    <row r="544" s="2" customFormat="1">
      <c r="A544" s="38"/>
      <c r="B544" s="39"/>
      <c r="C544" s="40"/>
      <c r="D544" s="219" t="s">
        <v>139</v>
      </c>
      <c r="E544" s="40"/>
      <c r="F544" s="220" t="s">
        <v>963</v>
      </c>
      <c r="G544" s="40"/>
      <c r="H544" s="40"/>
      <c r="I544" s="221"/>
      <c r="J544" s="40"/>
      <c r="K544" s="40"/>
      <c r="L544" s="44"/>
      <c r="M544" s="222"/>
      <c r="N544" s="223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139</v>
      </c>
      <c r="AU544" s="17" t="s">
        <v>81</v>
      </c>
    </row>
    <row r="545" s="12" customFormat="1" ht="22.8" customHeight="1">
      <c r="A545" s="12"/>
      <c r="B545" s="189"/>
      <c r="C545" s="190"/>
      <c r="D545" s="191" t="s">
        <v>70</v>
      </c>
      <c r="E545" s="203" t="s">
        <v>964</v>
      </c>
      <c r="F545" s="203" t="s">
        <v>965</v>
      </c>
      <c r="G545" s="190"/>
      <c r="H545" s="190"/>
      <c r="I545" s="193"/>
      <c r="J545" s="204">
        <f>BK545</f>
        <v>0</v>
      </c>
      <c r="K545" s="190"/>
      <c r="L545" s="195"/>
      <c r="M545" s="196"/>
      <c r="N545" s="197"/>
      <c r="O545" s="197"/>
      <c r="P545" s="198">
        <f>SUM(P546:P554)</f>
        <v>0</v>
      </c>
      <c r="Q545" s="197"/>
      <c r="R545" s="198">
        <f>SUM(R546:R554)</f>
        <v>0.014099999999999998</v>
      </c>
      <c r="S545" s="197"/>
      <c r="T545" s="199">
        <f>SUM(T546:T554)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00" t="s">
        <v>81</v>
      </c>
      <c r="AT545" s="201" t="s">
        <v>70</v>
      </c>
      <c r="AU545" s="201" t="s">
        <v>79</v>
      </c>
      <c r="AY545" s="200" t="s">
        <v>131</v>
      </c>
      <c r="BK545" s="202">
        <f>SUM(BK546:BK554)</f>
        <v>0</v>
      </c>
    </row>
    <row r="546" s="2" customFormat="1" ht="24.15" customHeight="1">
      <c r="A546" s="38"/>
      <c r="B546" s="39"/>
      <c r="C546" s="205" t="s">
        <v>966</v>
      </c>
      <c r="D546" s="205" t="s">
        <v>133</v>
      </c>
      <c r="E546" s="206" t="s">
        <v>967</v>
      </c>
      <c r="F546" s="207" t="s">
        <v>968</v>
      </c>
      <c r="G546" s="208" t="s">
        <v>136</v>
      </c>
      <c r="H546" s="209">
        <v>30</v>
      </c>
      <c r="I546" s="210"/>
      <c r="J546" s="211">
        <f>ROUND(I546*H546,2)</f>
        <v>0</v>
      </c>
      <c r="K546" s="212"/>
      <c r="L546" s="44"/>
      <c r="M546" s="213" t="s">
        <v>19</v>
      </c>
      <c r="N546" s="214" t="s">
        <v>42</v>
      </c>
      <c r="O546" s="84"/>
      <c r="P546" s="215">
        <f>O546*H546</f>
        <v>0</v>
      </c>
      <c r="Q546" s="215">
        <v>6.0000000000000002E-05</v>
      </c>
      <c r="R546" s="215">
        <f>Q546*H546</f>
        <v>0.0018</v>
      </c>
      <c r="S546" s="215">
        <v>0</v>
      </c>
      <c r="T546" s="21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17" t="s">
        <v>235</v>
      </c>
      <c r="AT546" s="217" t="s">
        <v>133</v>
      </c>
      <c r="AU546" s="217" t="s">
        <v>81</v>
      </c>
      <c r="AY546" s="17" t="s">
        <v>131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7" t="s">
        <v>79</v>
      </c>
      <c r="BK546" s="218">
        <f>ROUND(I546*H546,2)</f>
        <v>0</v>
      </c>
      <c r="BL546" s="17" t="s">
        <v>235</v>
      </c>
      <c r="BM546" s="217" t="s">
        <v>969</v>
      </c>
    </row>
    <row r="547" s="2" customFormat="1">
      <c r="A547" s="38"/>
      <c r="B547" s="39"/>
      <c r="C547" s="40"/>
      <c r="D547" s="219" t="s">
        <v>139</v>
      </c>
      <c r="E547" s="40"/>
      <c r="F547" s="220" t="s">
        <v>970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139</v>
      </c>
      <c r="AU547" s="17" t="s">
        <v>81</v>
      </c>
    </row>
    <row r="548" s="13" customFormat="1">
      <c r="A548" s="13"/>
      <c r="B548" s="224"/>
      <c r="C548" s="225"/>
      <c r="D548" s="226" t="s">
        <v>141</v>
      </c>
      <c r="E548" s="227" t="s">
        <v>19</v>
      </c>
      <c r="F548" s="228" t="s">
        <v>971</v>
      </c>
      <c r="G548" s="225"/>
      <c r="H548" s="227" t="s">
        <v>19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141</v>
      </c>
      <c r="AU548" s="234" t="s">
        <v>81</v>
      </c>
      <c r="AV548" s="13" t="s">
        <v>79</v>
      </c>
      <c r="AW548" s="13" t="s">
        <v>33</v>
      </c>
      <c r="AX548" s="13" t="s">
        <v>71</v>
      </c>
      <c r="AY548" s="234" t="s">
        <v>131</v>
      </c>
    </row>
    <row r="549" s="14" customFormat="1">
      <c r="A549" s="14"/>
      <c r="B549" s="235"/>
      <c r="C549" s="236"/>
      <c r="D549" s="226" t="s">
        <v>141</v>
      </c>
      <c r="E549" s="237" t="s">
        <v>19</v>
      </c>
      <c r="F549" s="238" t="s">
        <v>972</v>
      </c>
      <c r="G549" s="236"/>
      <c r="H549" s="239">
        <v>30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141</v>
      </c>
      <c r="AU549" s="245" t="s">
        <v>81</v>
      </c>
      <c r="AV549" s="14" t="s">
        <v>81</v>
      </c>
      <c r="AW549" s="14" t="s">
        <v>33</v>
      </c>
      <c r="AX549" s="14" t="s">
        <v>79</v>
      </c>
      <c r="AY549" s="245" t="s">
        <v>131</v>
      </c>
    </row>
    <row r="550" s="2" customFormat="1" ht="24.15" customHeight="1">
      <c r="A550" s="38"/>
      <c r="B550" s="39"/>
      <c r="C550" s="205" t="s">
        <v>973</v>
      </c>
      <c r="D550" s="205" t="s">
        <v>133</v>
      </c>
      <c r="E550" s="206" t="s">
        <v>974</v>
      </c>
      <c r="F550" s="207" t="s">
        <v>975</v>
      </c>
      <c r="G550" s="208" t="s">
        <v>136</v>
      </c>
      <c r="H550" s="209">
        <v>30</v>
      </c>
      <c r="I550" s="210"/>
      <c r="J550" s="211">
        <f>ROUND(I550*H550,2)</f>
        <v>0</v>
      </c>
      <c r="K550" s="212"/>
      <c r="L550" s="44"/>
      <c r="M550" s="213" t="s">
        <v>19</v>
      </c>
      <c r="N550" s="214" t="s">
        <v>42</v>
      </c>
      <c r="O550" s="84"/>
      <c r="P550" s="215">
        <f>O550*H550</f>
        <v>0</v>
      </c>
      <c r="Q550" s="215">
        <v>0.00017000000000000001</v>
      </c>
      <c r="R550" s="215">
        <f>Q550*H550</f>
        <v>0.0051000000000000004</v>
      </c>
      <c r="S550" s="215">
        <v>0</v>
      </c>
      <c r="T550" s="21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17" t="s">
        <v>235</v>
      </c>
      <c r="AT550" s="217" t="s">
        <v>133</v>
      </c>
      <c r="AU550" s="217" t="s">
        <v>81</v>
      </c>
      <c r="AY550" s="17" t="s">
        <v>131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7" t="s">
        <v>79</v>
      </c>
      <c r="BK550" s="218">
        <f>ROUND(I550*H550,2)</f>
        <v>0</v>
      </c>
      <c r="BL550" s="17" t="s">
        <v>235</v>
      </c>
      <c r="BM550" s="217" t="s">
        <v>976</v>
      </c>
    </row>
    <row r="551" s="2" customFormat="1" ht="24.15" customHeight="1">
      <c r="A551" s="38"/>
      <c r="B551" s="39"/>
      <c r="C551" s="205" t="s">
        <v>977</v>
      </c>
      <c r="D551" s="205" t="s">
        <v>133</v>
      </c>
      <c r="E551" s="206" t="s">
        <v>978</v>
      </c>
      <c r="F551" s="207" t="s">
        <v>979</v>
      </c>
      <c r="G551" s="208" t="s">
        <v>136</v>
      </c>
      <c r="H551" s="209">
        <v>30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42</v>
      </c>
      <c r="O551" s="84"/>
      <c r="P551" s="215">
        <f>O551*H551</f>
        <v>0</v>
      </c>
      <c r="Q551" s="215">
        <v>0.00012</v>
      </c>
      <c r="R551" s="215">
        <f>Q551*H551</f>
        <v>0.0035999999999999999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235</v>
      </c>
      <c r="AT551" s="217" t="s">
        <v>133</v>
      </c>
      <c r="AU551" s="217" t="s">
        <v>81</v>
      </c>
      <c r="AY551" s="17" t="s">
        <v>131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79</v>
      </c>
      <c r="BK551" s="218">
        <f>ROUND(I551*H551,2)</f>
        <v>0</v>
      </c>
      <c r="BL551" s="17" t="s">
        <v>235</v>
      </c>
      <c r="BM551" s="217" t="s">
        <v>980</v>
      </c>
    </row>
    <row r="552" s="2" customFormat="1">
      <c r="A552" s="38"/>
      <c r="B552" s="39"/>
      <c r="C552" s="40"/>
      <c r="D552" s="219" t="s">
        <v>139</v>
      </c>
      <c r="E552" s="40"/>
      <c r="F552" s="220" t="s">
        <v>981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139</v>
      </c>
      <c r="AU552" s="17" t="s">
        <v>81</v>
      </c>
    </row>
    <row r="553" s="2" customFormat="1" ht="24.15" customHeight="1">
      <c r="A553" s="38"/>
      <c r="B553" s="39"/>
      <c r="C553" s="205" t="s">
        <v>982</v>
      </c>
      <c r="D553" s="205" t="s">
        <v>133</v>
      </c>
      <c r="E553" s="206" t="s">
        <v>983</v>
      </c>
      <c r="F553" s="207" t="s">
        <v>984</v>
      </c>
      <c r="G553" s="208" t="s">
        <v>136</v>
      </c>
      <c r="H553" s="209">
        <v>30</v>
      </c>
      <c r="I553" s="210"/>
      <c r="J553" s="211">
        <f>ROUND(I553*H553,2)</f>
        <v>0</v>
      </c>
      <c r="K553" s="212"/>
      <c r="L553" s="44"/>
      <c r="M553" s="213" t="s">
        <v>19</v>
      </c>
      <c r="N553" s="214" t="s">
        <v>42</v>
      </c>
      <c r="O553" s="84"/>
      <c r="P553" s="215">
        <f>O553*H553</f>
        <v>0</v>
      </c>
      <c r="Q553" s="215">
        <v>0.00012</v>
      </c>
      <c r="R553" s="215">
        <f>Q553*H553</f>
        <v>0.0035999999999999999</v>
      </c>
      <c r="S553" s="215">
        <v>0</v>
      </c>
      <c r="T553" s="21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17" t="s">
        <v>235</v>
      </c>
      <c r="AT553" s="217" t="s">
        <v>133</v>
      </c>
      <c r="AU553" s="217" t="s">
        <v>81</v>
      </c>
      <c r="AY553" s="17" t="s">
        <v>131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7" t="s">
        <v>79</v>
      </c>
      <c r="BK553" s="218">
        <f>ROUND(I553*H553,2)</f>
        <v>0</v>
      </c>
      <c r="BL553" s="17" t="s">
        <v>235</v>
      </c>
      <c r="BM553" s="217" t="s">
        <v>985</v>
      </c>
    </row>
    <row r="554" s="2" customFormat="1">
      <c r="A554" s="38"/>
      <c r="B554" s="39"/>
      <c r="C554" s="40"/>
      <c r="D554" s="219" t="s">
        <v>139</v>
      </c>
      <c r="E554" s="40"/>
      <c r="F554" s="220" t="s">
        <v>986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139</v>
      </c>
      <c r="AU554" s="17" t="s">
        <v>81</v>
      </c>
    </row>
    <row r="555" s="12" customFormat="1" ht="22.8" customHeight="1">
      <c r="A555" s="12"/>
      <c r="B555" s="189"/>
      <c r="C555" s="190"/>
      <c r="D555" s="191" t="s">
        <v>70</v>
      </c>
      <c r="E555" s="203" t="s">
        <v>987</v>
      </c>
      <c r="F555" s="203" t="s">
        <v>988</v>
      </c>
      <c r="G555" s="190"/>
      <c r="H555" s="190"/>
      <c r="I555" s="193"/>
      <c r="J555" s="204">
        <f>BK555</f>
        <v>0</v>
      </c>
      <c r="K555" s="190"/>
      <c r="L555" s="195"/>
      <c r="M555" s="196"/>
      <c r="N555" s="197"/>
      <c r="O555" s="197"/>
      <c r="P555" s="198">
        <f>SUM(P556:P573)</f>
        <v>0</v>
      </c>
      <c r="Q555" s="197"/>
      <c r="R555" s="198">
        <f>SUM(R556:R573)</f>
        <v>0.79390287000000004</v>
      </c>
      <c r="S555" s="197"/>
      <c r="T555" s="199">
        <f>SUM(T556:T573)</f>
        <v>0.18559328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0" t="s">
        <v>81</v>
      </c>
      <c r="AT555" s="201" t="s">
        <v>70</v>
      </c>
      <c r="AU555" s="201" t="s">
        <v>79</v>
      </c>
      <c r="AY555" s="200" t="s">
        <v>131</v>
      </c>
      <c r="BK555" s="202">
        <f>SUM(BK556:BK573)</f>
        <v>0</v>
      </c>
    </row>
    <row r="556" s="2" customFormat="1" ht="24.15" customHeight="1">
      <c r="A556" s="38"/>
      <c r="B556" s="39"/>
      <c r="C556" s="205" t="s">
        <v>989</v>
      </c>
      <c r="D556" s="205" t="s">
        <v>133</v>
      </c>
      <c r="E556" s="206" t="s">
        <v>990</v>
      </c>
      <c r="F556" s="207" t="s">
        <v>991</v>
      </c>
      <c r="G556" s="208" t="s">
        <v>136</v>
      </c>
      <c r="H556" s="209">
        <v>598.68799999999999</v>
      </c>
      <c r="I556" s="210"/>
      <c r="J556" s="211">
        <f>ROUND(I556*H556,2)</f>
        <v>0</v>
      </c>
      <c r="K556" s="212"/>
      <c r="L556" s="44"/>
      <c r="M556" s="213" t="s">
        <v>19</v>
      </c>
      <c r="N556" s="214" t="s">
        <v>42</v>
      </c>
      <c r="O556" s="84"/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17" t="s">
        <v>137</v>
      </c>
      <c r="AT556" s="217" t="s">
        <v>133</v>
      </c>
      <c r="AU556" s="217" t="s">
        <v>81</v>
      </c>
      <c r="AY556" s="17" t="s">
        <v>131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7" t="s">
        <v>79</v>
      </c>
      <c r="BK556" s="218">
        <f>ROUND(I556*H556,2)</f>
        <v>0</v>
      </c>
      <c r="BL556" s="17" t="s">
        <v>137</v>
      </c>
      <c r="BM556" s="217" t="s">
        <v>992</v>
      </c>
    </row>
    <row r="557" s="2" customFormat="1" ht="16.5" customHeight="1">
      <c r="A557" s="38"/>
      <c r="B557" s="39"/>
      <c r="C557" s="205" t="s">
        <v>993</v>
      </c>
      <c r="D557" s="205" t="s">
        <v>133</v>
      </c>
      <c r="E557" s="206" t="s">
        <v>994</v>
      </c>
      <c r="F557" s="207" t="s">
        <v>995</v>
      </c>
      <c r="G557" s="208" t="s">
        <v>136</v>
      </c>
      <c r="H557" s="209">
        <v>598.68799999999999</v>
      </c>
      <c r="I557" s="210"/>
      <c r="J557" s="211">
        <f>ROUND(I557*H557,2)</f>
        <v>0</v>
      </c>
      <c r="K557" s="212"/>
      <c r="L557" s="44"/>
      <c r="M557" s="213" t="s">
        <v>19</v>
      </c>
      <c r="N557" s="214" t="s">
        <v>42</v>
      </c>
      <c r="O557" s="84"/>
      <c r="P557" s="215">
        <f>O557*H557</f>
        <v>0</v>
      </c>
      <c r="Q557" s="215">
        <v>0.001</v>
      </c>
      <c r="R557" s="215">
        <f>Q557*H557</f>
        <v>0.598688</v>
      </c>
      <c r="S557" s="215">
        <v>0.00031</v>
      </c>
      <c r="T557" s="216">
        <f>S557*H557</f>
        <v>0.18559328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17" t="s">
        <v>235</v>
      </c>
      <c r="AT557" s="217" t="s">
        <v>133</v>
      </c>
      <c r="AU557" s="217" t="s">
        <v>81</v>
      </c>
      <c r="AY557" s="17" t="s">
        <v>131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7" t="s">
        <v>79</v>
      </c>
      <c r="BK557" s="218">
        <f>ROUND(I557*H557,2)</f>
        <v>0</v>
      </c>
      <c r="BL557" s="17" t="s">
        <v>235</v>
      </c>
      <c r="BM557" s="217" t="s">
        <v>996</v>
      </c>
    </row>
    <row r="558" s="2" customFormat="1">
      <c r="A558" s="38"/>
      <c r="B558" s="39"/>
      <c r="C558" s="40"/>
      <c r="D558" s="219" t="s">
        <v>139</v>
      </c>
      <c r="E558" s="40"/>
      <c r="F558" s="220" t="s">
        <v>997</v>
      </c>
      <c r="G558" s="40"/>
      <c r="H558" s="40"/>
      <c r="I558" s="221"/>
      <c r="J558" s="40"/>
      <c r="K558" s="40"/>
      <c r="L558" s="44"/>
      <c r="M558" s="222"/>
      <c r="N558" s="223"/>
      <c r="O558" s="84"/>
      <c r="P558" s="84"/>
      <c r="Q558" s="84"/>
      <c r="R558" s="84"/>
      <c r="S558" s="84"/>
      <c r="T558" s="85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139</v>
      </c>
      <c r="AU558" s="17" t="s">
        <v>81</v>
      </c>
    </row>
    <row r="559" s="14" customFormat="1">
      <c r="A559" s="14"/>
      <c r="B559" s="235"/>
      <c r="C559" s="236"/>
      <c r="D559" s="226" t="s">
        <v>141</v>
      </c>
      <c r="E559" s="237" t="s">
        <v>19</v>
      </c>
      <c r="F559" s="238" t="s">
        <v>320</v>
      </c>
      <c r="G559" s="236"/>
      <c r="H559" s="239">
        <v>80.540000000000006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141</v>
      </c>
      <c r="AU559" s="245" t="s">
        <v>81</v>
      </c>
      <c r="AV559" s="14" t="s">
        <v>81</v>
      </c>
      <c r="AW559" s="14" t="s">
        <v>33</v>
      </c>
      <c r="AX559" s="14" t="s">
        <v>71</v>
      </c>
      <c r="AY559" s="245" t="s">
        <v>131</v>
      </c>
    </row>
    <row r="560" s="14" customFormat="1">
      <c r="A560" s="14"/>
      <c r="B560" s="235"/>
      <c r="C560" s="236"/>
      <c r="D560" s="226" t="s">
        <v>141</v>
      </c>
      <c r="E560" s="237" t="s">
        <v>19</v>
      </c>
      <c r="F560" s="238" t="s">
        <v>481</v>
      </c>
      <c r="G560" s="236"/>
      <c r="H560" s="239">
        <v>56.07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141</v>
      </c>
      <c r="AU560" s="245" t="s">
        <v>81</v>
      </c>
      <c r="AV560" s="14" t="s">
        <v>81</v>
      </c>
      <c r="AW560" s="14" t="s">
        <v>33</v>
      </c>
      <c r="AX560" s="14" t="s">
        <v>71</v>
      </c>
      <c r="AY560" s="245" t="s">
        <v>131</v>
      </c>
    </row>
    <row r="561" s="14" customFormat="1">
      <c r="A561" s="14"/>
      <c r="B561" s="235"/>
      <c r="C561" s="236"/>
      <c r="D561" s="226" t="s">
        <v>141</v>
      </c>
      <c r="E561" s="237" t="s">
        <v>19</v>
      </c>
      <c r="F561" s="238" t="s">
        <v>372</v>
      </c>
      <c r="G561" s="236"/>
      <c r="H561" s="239">
        <v>224.06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141</v>
      </c>
      <c r="AU561" s="245" t="s">
        <v>81</v>
      </c>
      <c r="AV561" s="14" t="s">
        <v>81</v>
      </c>
      <c r="AW561" s="14" t="s">
        <v>33</v>
      </c>
      <c r="AX561" s="14" t="s">
        <v>71</v>
      </c>
      <c r="AY561" s="245" t="s">
        <v>131</v>
      </c>
    </row>
    <row r="562" s="14" customFormat="1">
      <c r="A562" s="14"/>
      <c r="B562" s="235"/>
      <c r="C562" s="236"/>
      <c r="D562" s="226" t="s">
        <v>141</v>
      </c>
      <c r="E562" s="237" t="s">
        <v>19</v>
      </c>
      <c r="F562" s="238" t="s">
        <v>376</v>
      </c>
      <c r="G562" s="236"/>
      <c r="H562" s="239">
        <v>-38.645000000000003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5" t="s">
        <v>141</v>
      </c>
      <c r="AU562" s="245" t="s">
        <v>81</v>
      </c>
      <c r="AV562" s="14" t="s">
        <v>81</v>
      </c>
      <c r="AW562" s="14" t="s">
        <v>33</v>
      </c>
      <c r="AX562" s="14" t="s">
        <v>71</v>
      </c>
      <c r="AY562" s="245" t="s">
        <v>131</v>
      </c>
    </row>
    <row r="563" s="14" customFormat="1">
      <c r="A563" s="14"/>
      <c r="B563" s="235"/>
      <c r="C563" s="236"/>
      <c r="D563" s="226" t="s">
        <v>141</v>
      </c>
      <c r="E563" s="237" t="s">
        <v>19</v>
      </c>
      <c r="F563" s="238" t="s">
        <v>998</v>
      </c>
      <c r="G563" s="236"/>
      <c r="H563" s="239">
        <v>163.863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141</v>
      </c>
      <c r="AU563" s="245" t="s">
        <v>81</v>
      </c>
      <c r="AV563" s="14" t="s">
        <v>81</v>
      </c>
      <c r="AW563" s="14" t="s">
        <v>33</v>
      </c>
      <c r="AX563" s="14" t="s">
        <v>71</v>
      </c>
      <c r="AY563" s="245" t="s">
        <v>131</v>
      </c>
    </row>
    <row r="564" s="14" customFormat="1">
      <c r="A564" s="14"/>
      <c r="B564" s="235"/>
      <c r="C564" s="236"/>
      <c r="D564" s="226" t="s">
        <v>141</v>
      </c>
      <c r="E564" s="237" t="s">
        <v>19</v>
      </c>
      <c r="F564" s="238" t="s">
        <v>999</v>
      </c>
      <c r="G564" s="236"/>
      <c r="H564" s="239">
        <v>17.219999999999999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141</v>
      </c>
      <c r="AU564" s="245" t="s">
        <v>81</v>
      </c>
      <c r="AV564" s="14" t="s">
        <v>81</v>
      </c>
      <c r="AW564" s="14" t="s">
        <v>33</v>
      </c>
      <c r="AX564" s="14" t="s">
        <v>71</v>
      </c>
      <c r="AY564" s="245" t="s">
        <v>131</v>
      </c>
    </row>
    <row r="565" s="14" customFormat="1">
      <c r="A565" s="14"/>
      <c r="B565" s="235"/>
      <c r="C565" s="236"/>
      <c r="D565" s="226" t="s">
        <v>141</v>
      </c>
      <c r="E565" s="237" t="s">
        <v>19</v>
      </c>
      <c r="F565" s="238" t="s">
        <v>1000</v>
      </c>
      <c r="G565" s="236"/>
      <c r="H565" s="239">
        <v>95.579999999999998</v>
      </c>
      <c r="I565" s="240"/>
      <c r="J565" s="236"/>
      <c r="K565" s="236"/>
      <c r="L565" s="241"/>
      <c r="M565" s="242"/>
      <c r="N565" s="243"/>
      <c r="O565" s="243"/>
      <c r="P565" s="243"/>
      <c r="Q565" s="243"/>
      <c r="R565" s="243"/>
      <c r="S565" s="243"/>
      <c r="T565" s="24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5" t="s">
        <v>141</v>
      </c>
      <c r="AU565" s="245" t="s">
        <v>81</v>
      </c>
      <c r="AV565" s="14" t="s">
        <v>81</v>
      </c>
      <c r="AW565" s="14" t="s">
        <v>33</v>
      </c>
      <c r="AX565" s="14" t="s">
        <v>71</v>
      </c>
      <c r="AY565" s="245" t="s">
        <v>131</v>
      </c>
    </row>
    <row r="566" s="15" customFormat="1">
      <c r="A566" s="15"/>
      <c r="B566" s="246"/>
      <c r="C566" s="247"/>
      <c r="D566" s="226" t="s">
        <v>141</v>
      </c>
      <c r="E566" s="248" t="s">
        <v>19</v>
      </c>
      <c r="F566" s="249" t="s">
        <v>220</v>
      </c>
      <c r="G566" s="247"/>
      <c r="H566" s="250">
        <v>598.68799999999999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56" t="s">
        <v>141</v>
      </c>
      <c r="AU566" s="256" t="s">
        <v>81</v>
      </c>
      <c r="AV566" s="15" t="s">
        <v>137</v>
      </c>
      <c r="AW566" s="15" t="s">
        <v>33</v>
      </c>
      <c r="AX566" s="15" t="s">
        <v>79</v>
      </c>
      <c r="AY566" s="256" t="s">
        <v>131</v>
      </c>
    </row>
    <row r="567" s="2" customFormat="1" ht="24.15" customHeight="1">
      <c r="A567" s="38"/>
      <c r="B567" s="39"/>
      <c r="C567" s="205" t="s">
        <v>1001</v>
      </c>
      <c r="D567" s="205" t="s">
        <v>133</v>
      </c>
      <c r="E567" s="206" t="s">
        <v>1002</v>
      </c>
      <c r="F567" s="207" t="s">
        <v>1003</v>
      </c>
      <c r="G567" s="208" t="s">
        <v>136</v>
      </c>
      <c r="H567" s="209">
        <v>598.68799999999999</v>
      </c>
      <c r="I567" s="210"/>
      <c r="J567" s="211">
        <f>ROUND(I567*H567,2)</f>
        <v>0</v>
      </c>
      <c r="K567" s="212"/>
      <c r="L567" s="44"/>
      <c r="M567" s="213" t="s">
        <v>19</v>
      </c>
      <c r="N567" s="214" t="s">
        <v>42</v>
      </c>
      <c r="O567" s="84"/>
      <c r="P567" s="215">
        <f>O567*H567</f>
        <v>0</v>
      </c>
      <c r="Q567" s="215">
        <v>0</v>
      </c>
      <c r="R567" s="215">
        <f>Q567*H567</f>
        <v>0</v>
      </c>
      <c r="S567" s="215">
        <v>0</v>
      </c>
      <c r="T567" s="21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17" t="s">
        <v>235</v>
      </c>
      <c r="AT567" s="217" t="s">
        <v>133</v>
      </c>
      <c r="AU567" s="217" t="s">
        <v>81</v>
      </c>
      <c r="AY567" s="17" t="s">
        <v>131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7" t="s">
        <v>79</v>
      </c>
      <c r="BK567" s="218">
        <f>ROUND(I567*H567,2)</f>
        <v>0</v>
      </c>
      <c r="BL567" s="17" t="s">
        <v>235</v>
      </c>
      <c r="BM567" s="217" t="s">
        <v>1004</v>
      </c>
    </row>
    <row r="568" s="2" customFormat="1">
      <c r="A568" s="38"/>
      <c r="B568" s="39"/>
      <c r="C568" s="40"/>
      <c r="D568" s="219" t="s">
        <v>139</v>
      </c>
      <c r="E568" s="40"/>
      <c r="F568" s="220" t="s">
        <v>1005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139</v>
      </c>
      <c r="AU568" s="17" t="s">
        <v>81</v>
      </c>
    </row>
    <row r="569" s="2" customFormat="1" ht="24.15" customHeight="1">
      <c r="A569" s="38"/>
      <c r="B569" s="39"/>
      <c r="C569" s="205" t="s">
        <v>1006</v>
      </c>
      <c r="D569" s="205" t="s">
        <v>133</v>
      </c>
      <c r="E569" s="206" t="s">
        <v>1007</v>
      </c>
      <c r="F569" s="207" t="s">
        <v>1008</v>
      </c>
      <c r="G569" s="208" t="s">
        <v>136</v>
      </c>
      <c r="H569" s="209">
        <v>102.83499999999999</v>
      </c>
      <c r="I569" s="210"/>
      <c r="J569" s="211">
        <f>ROUND(I569*H569,2)</f>
        <v>0</v>
      </c>
      <c r="K569" s="212"/>
      <c r="L569" s="44"/>
      <c r="M569" s="213" t="s">
        <v>19</v>
      </c>
      <c r="N569" s="214" t="s">
        <v>42</v>
      </c>
      <c r="O569" s="84"/>
      <c r="P569" s="215">
        <f>O569*H569</f>
        <v>0</v>
      </c>
      <c r="Q569" s="215">
        <v>0.00021000000000000001</v>
      </c>
      <c r="R569" s="215">
        <f>Q569*H569</f>
        <v>0.021595349999999999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137</v>
      </c>
      <c r="AT569" s="217" t="s">
        <v>133</v>
      </c>
      <c r="AU569" s="217" t="s">
        <v>81</v>
      </c>
      <c r="AY569" s="17" t="s">
        <v>131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79</v>
      </c>
      <c r="BK569" s="218">
        <f>ROUND(I569*H569,2)</f>
        <v>0</v>
      </c>
      <c r="BL569" s="17" t="s">
        <v>137</v>
      </c>
      <c r="BM569" s="217" t="s">
        <v>1009</v>
      </c>
    </row>
    <row r="570" s="2" customFormat="1">
      <c r="A570" s="38"/>
      <c r="B570" s="39"/>
      <c r="C570" s="40"/>
      <c r="D570" s="219" t="s">
        <v>139</v>
      </c>
      <c r="E570" s="40"/>
      <c r="F570" s="220" t="s">
        <v>1010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139</v>
      </c>
      <c r="AU570" s="17" t="s">
        <v>81</v>
      </c>
    </row>
    <row r="571" s="14" customFormat="1">
      <c r="A571" s="14"/>
      <c r="B571" s="235"/>
      <c r="C571" s="236"/>
      <c r="D571" s="226" t="s">
        <v>141</v>
      </c>
      <c r="E571" s="237" t="s">
        <v>19</v>
      </c>
      <c r="F571" s="238" t="s">
        <v>1011</v>
      </c>
      <c r="G571" s="236"/>
      <c r="H571" s="239">
        <v>102.83499999999999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141</v>
      </c>
      <c r="AU571" s="245" t="s">
        <v>81</v>
      </c>
      <c r="AV571" s="14" t="s">
        <v>81</v>
      </c>
      <c r="AW571" s="14" t="s">
        <v>33</v>
      </c>
      <c r="AX571" s="14" t="s">
        <v>79</v>
      </c>
      <c r="AY571" s="245" t="s">
        <v>131</v>
      </c>
    </row>
    <row r="572" s="2" customFormat="1" ht="37.8" customHeight="1">
      <c r="A572" s="38"/>
      <c r="B572" s="39"/>
      <c r="C572" s="205" t="s">
        <v>1012</v>
      </c>
      <c r="D572" s="205" t="s">
        <v>133</v>
      </c>
      <c r="E572" s="206" t="s">
        <v>1013</v>
      </c>
      <c r="F572" s="207" t="s">
        <v>1014</v>
      </c>
      <c r="G572" s="208" t="s">
        <v>136</v>
      </c>
      <c r="H572" s="209">
        <v>598.68799999999999</v>
      </c>
      <c r="I572" s="210"/>
      <c r="J572" s="211">
        <f>ROUND(I572*H572,2)</f>
        <v>0</v>
      </c>
      <c r="K572" s="212"/>
      <c r="L572" s="44"/>
      <c r="M572" s="213" t="s">
        <v>19</v>
      </c>
      <c r="N572" s="214" t="s">
        <v>42</v>
      </c>
      <c r="O572" s="84"/>
      <c r="P572" s="215">
        <f>O572*H572</f>
        <v>0</v>
      </c>
      <c r="Q572" s="215">
        <v>0.00029</v>
      </c>
      <c r="R572" s="215">
        <f>Q572*H572</f>
        <v>0.17361952</v>
      </c>
      <c r="S572" s="215">
        <v>0</v>
      </c>
      <c r="T572" s="21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17" t="s">
        <v>137</v>
      </c>
      <c r="AT572" s="217" t="s">
        <v>133</v>
      </c>
      <c r="AU572" s="217" t="s">
        <v>81</v>
      </c>
      <c r="AY572" s="17" t="s">
        <v>131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7" t="s">
        <v>79</v>
      </c>
      <c r="BK572" s="218">
        <f>ROUND(I572*H572,2)</f>
        <v>0</v>
      </c>
      <c r="BL572" s="17" t="s">
        <v>137</v>
      </c>
      <c r="BM572" s="217" t="s">
        <v>1015</v>
      </c>
    </row>
    <row r="573" s="2" customFormat="1">
      <c r="A573" s="38"/>
      <c r="B573" s="39"/>
      <c r="C573" s="40"/>
      <c r="D573" s="219" t="s">
        <v>139</v>
      </c>
      <c r="E573" s="40"/>
      <c r="F573" s="220" t="s">
        <v>1016</v>
      </c>
      <c r="G573" s="40"/>
      <c r="H573" s="40"/>
      <c r="I573" s="221"/>
      <c r="J573" s="40"/>
      <c r="K573" s="40"/>
      <c r="L573" s="44"/>
      <c r="M573" s="270"/>
      <c r="N573" s="271"/>
      <c r="O573" s="272"/>
      <c r="P573" s="272"/>
      <c r="Q573" s="272"/>
      <c r="R573" s="272"/>
      <c r="S573" s="272"/>
      <c r="T573" s="273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139</v>
      </c>
      <c r="AU573" s="17" t="s">
        <v>81</v>
      </c>
    </row>
    <row r="574" s="2" customFormat="1" ht="6.96" customHeight="1">
      <c r="A574" s="38"/>
      <c r="B574" s="59"/>
      <c r="C574" s="60"/>
      <c r="D574" s="60"/>
      <c r="E574" s="60"/>
      <c r="F574" s="60"/>
      <c r="G574" s="60"/>
      <c r="H574" s="60"/>
      <c r="I574" s="60"/>
      <c r="J574" s="60"/>
      <c r="K574" s="60"/>
      <c r="L574" s="44"/>
      <c r="M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</row>
  </sheetData>
  <sheetProtection sheet="1" autoFilter="0" formatColumns="0" formatRows="0" objects="1" scenarios="1" spinCount="100000" saltValue="6Ggn6NV2uXwo8xLMJRyPs0NIQ8VU8wSz5FzirdkYnElKcXuagAlGNIcfkbz1J9tO2pi6YorMy9UIH7vGN8QelQ==" hashValue="TgcGREJlVFOxjeuSD+VoMKJLdLVMmlR4Gg9ekcZ/cZqwGpV4CplYzKUIjr3TnK6FVj/aLiAZl1ERvKHc8DvwtQ==" algorithmName="SHA-512" password="C68C"/>
  <autoFilter ref="C96:K573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3_01/113107111"/>
    <hyperlink ref="F105" r:id="rId2" display="https://podminky.urs.cz/item/CS_URS_2023_01/113107130"/>
    <hyperlink ref="F109" r:id="rId3" display="https://podminky.urs.cz/item/CS_URS_2023_01/113107132"/>
    <hyperlink ref="F113" r:id="rId4" display="https://podminky.urs.cz/item/CS_URS_2023_01/113202111"/>
    <hyperlink ref="F116" r:id="rId5" display="https://podminky.urs.cz/item/CS_URS_2023_01/122211101"/>
    <hyperlink ref="F120" r:id="rId6" display="https://podminky.urs.cz/item/CS_URS_2023_01/131212531"/>
    <hyperlink ref="F124" r:id="rId7" display="https://podminky.urs.cz/item/CS_URS_2023_01/162251102"/>
    <hyperlink ref="F127" r:id="rId8" display="https://podminky.urs.cz/item/CS_URS_2023_01/162751117"/>
    <hyperlink ref="F129" r:id="rId9" display="https://podminky.urs.cz/item/CS_URS_2023_01/162751119"/>
    <hyperlink ref="F132" r:id="rId10" display="https://podminky.urs.cz/item/CS_URS_2023_01/167151101"/>
    <hyperlink ref="F134" r:id="rId11" display="https://podminky.urs.cz/item/CS_URS_2023_01/171201231"/>
    <hyperlink ref="F138" r:id="rId12" display="https://podminky.urs.cz/item/CS_URS_2022_01/275313511"/>
    <hyperlink ref="F143" r:id="rId13" display="https://podminky.urs.cz/item/CS_URS_2023_01/317234410"/>
    <hyperlink ref="F148" r:id="rId14" display="https://podminky.urs.cz/item/CS_URS_2023_01/340271045"/>
    <hyperlink ref="F151" r:id="rId15" display="https://podminky.urs.cz/item/CS_URS_2023_01/317944321"/>
    <hyperlink ref="F158" r:id="rId16" display="https://podminky.urs.cz/item/CS_URS_2023_01/342272205"/>
    <hyperlink ref="F162" r:id="rId17" display="https://podminky.urs.cz/item/CS_URS_2022_01/346244381"/>
    <hyperlink ref="F167" r:id="rId18" display="https://podminky.urs.cz/item/CS_URS_2023_01/346244354"/>
    <hyperlink ref="F171" r:id="rId19" display="https://podminky.urs.cz/item/CS_URS_2023_01/430321515"/>
    <hyperlink ref="F175" r:id="rId20" display="https://podminky.urs.cz/item/CS_URS_2023_01/430362021"/>
    <hyperlink ref="F178" r:id="rId21" display="https://podminky.urs.cz/item/CS_URS_2023_01/434121416"/>
    <hyperlink ref="F183" r:id="rId22" display="https://podminky.urs.cz/item/CS_URS_2023_01/564871011"/>
    <hyperlink ref="F186" r:id="rId23" display="https://podminky.urs.cz/item/CS_URS_2023_01/596211110"/>
    <hyperlink ref="F192" r:id="rId24" display="https://podminky.urs.cz/item/CS_URS_2023_01/611131101"/>
    <hyperlink ref="F198" r:id="rId25" display="https://podminky.urs.cz/item/CS_URS_2023_01/611131121"/>
    <hyperlink ref="F200" r:id="rId26" display="https://podminky.urs.cz/item/CS_URS_2023_01/611315121"/>
    <hyperlink ref="F205" r:id="rId27" display="https://podminky.urs.cz/item/CS_URS_2023_01/611325421"/>
    <hyperlink ref="F209" r:id="rId28" display="https://podminky.urs.cz/item/CS_URS_2023_01/612131101"/>
    <hyperlink ref="F217" r:id="rId29" display="https://podminky.urs.cz/item/CS_URS_2023_01/612131121"/>
    <hyperlink ref="F219" r:id="rId30" display="https://podminky.urs.cz/item/CS_URS_2023_01/612142001"/>
    <hyperlink ref="F223" r:id="rId31" display="https://podminky.urs.cz/item/CS_URS_2023_01/612311131"/>
    <hyperlink ref="F225" r:id="rId32" display="https://podminky.urs.cz/item/CS_URS_2023_01/612325121"/>
    <hyperlink ref="F231" r:id="rId33" display="https://podminky.urs.cz/item/CS_URS_2023_01/612325223"/>
    <hyperlink ref="F236" r:id="rId34" display="https://podminky.urs.cz/item/CS_URS_2023_01/612325225"/>
    <hyperlink ref="F240" r:id="rId35" display="https://podminky.urs.cz/item/CS_URS_2023_01/612325421"/>
    <hyperlink ref="F248" r:id="rId36" display="https://podminky.urs.cz/item/CS_URS_2023_01/612331121"/>
    <hyperlink ref="F252" r:id="rId37" display="https://podminky.urs.cz/item/CS_URS_2023_01/619991011"/>
    <hyperlink ref="F257" r:id="rId38" display="https://podminky.urs.cz/item/CS_URS_2023_01/619995001"/>
    <hyperlink ref="F263" r:id="rId39" display="https://podminky.urs.cz/item/CS_URS_2023_01/619996145"/>
    <hyperlink ref="F267" r:id="rId40" display="https://podminky.urs.cz/item/CS_URS_2023_01/631311125"/>
    <hyperlink ref="F271" r:id="rId41" display="https://podminky.urs.cz/item/CS_URS_2023_01/631351101"/>
    <hyperlink ref="F274" r:id="rId42" display="https://podminky.urs.cz/item/CS_URS_2023_01/631351102"/>
    <hyperlink ref="F277" r:id="rId43" display="https://podminky.urs.cz/item/CS_URS_2023_01/632451105"/>
    <hyperlink ref="F281" r:id="rId44" display="https://podminky.urs.cz/item/CS_URS_2023_01/632451441"/>
    <hyperlink ref="F287" r:id="rId45" display="https://podminky.urs.cz/item/CS_URS_2023_01/642946111"/>
    <hyperlink ref="F291" r:id="rId46" display="https://podminky.urs.cz/item/CS_URS_2021_01/916231213"/>
    <hyperlink ref="F298" r:id="rId47" display="https://podminky.urs.cz/item/CS_URS_2023_01/949101111"/>
    <hyperlink ref="F300" r:id="rId48" display="https://podminky.urs.cz/item/CS_URS_2023_01/952901111"/>
    <hyperlink ref="F307" r:id="rId49" display="https://podminky.urs.cz/item/CS_URS_2023_01/962031132"/>
    <hyperlink ref="F310" r:id="rId50" display="https://podminky.urs.cz/item/CS_URS_2023_01/962031133"/>
    <hyperlink ref="F313" r:id="rId51" display="https://podminky.urs.cz/item/CS_URS_2023_01/963042819"/>
    <hyperlink ref="F316" r:id="rId52" display="https://podminky.urs.cz/item/CS_URS_2023_01/967023692"/>
    <hyperlink ref="F320" r:id="rId53" display="https://podminky.urs.cz/item/CS_URS_2023_01/967031732"/>
    <hyperlink ref="F324" r:id="rId54" display="https://podminky.urs.cz/item/CS_URS_2023_01/967031733"/>
    <hyperlink ref="F328" r:id="rId55" display="https://podminky.urs.cz/item/CS_URS_2023_01/968072455"/>
    <hyperlink ref="F331" r:id="rId56" display="https://podminky.urs.cz/item/CS_URS_2023_01/968072456"/>
    <hyperlink ref="F335" r:id="rId57" display="https://podminky.urs.cz/item/CS_URS_2023_01/971033621"/>
    <hyperlink ref="F338" r:id="rId58" display="https://podminky.urs.cz/item/CS_URS_2023_01/971033631"/>
    <hyperlink ref="F341" r:id="rId59" display="https://podminky.urs.cz/item/CS_URS_2023_01/974031664"/>
    <hyperlink ref="F344" r:id="rId60" display="https://podminky.urs.cz/item/CS_URS_2023_01/978013191"/>
    <hyperlink ref="F348" r:id="rId61" display="https://podminky.urs.cz/item/CS_URS_2023_01/978021161"/>
    <hyperlink ref="F352" r:id="rId62" display="https://podminky.urs.cz/item/CS_URS_2023_01/978059541"/>
    <hyperlink ref="F361" r:id="rId63" display="https://podminky.urs.cz/item/CS_URS_2023_01/997002611"/>
    <hyperlink ref="F363" r:id="rId64" display="https://podminky.urs.cz/item/CS_URS_2023_01/997013211"/>
    <hyperlink ref="F365" r:id="rId65" display="https://podminky.urs.cz/item/CS_URS_2023_01/997013501"/>
    <hyperlink ref="F367" r:id="rId66" display="https://podminky.urs.cz/item/CS_URS_2023_01/997013509"/>
    <hyperlink ref="F370" r:id="rId67" display="https://podminky.urs.cz/item/CS_URS_2023_01/997013631"/>
    <hyperlink ref="F372" r:id="rId68" display="https://podminky.urs.cz/item/CS_URS_2023_01/997221611"/>
    <hyperlink ref="F375" r:id="rId69" display="https://podminky.urs.cz/item/CS_URS_2023_01/998018001"/>
    <hyperlink ref="F380" r:id="rId70" display="https://podminky.urs.cz/item/CS_URS_2023_01/766660002"/>
    <hyperlink ref="F383" r:id="rId71" display="https://podminky.urs.cz/item/CS_URS_2023_01/766660021"/>
    <hyperlink ref="F386" r:id="rId72" display="https://podminky.urs.cz/item/CS_URS_2023_01/766660311"/>
    <hyperlink ref="F389" r:id="rId73" display="https://podminky.urs.cz/item/CS_URS_2023_01/766660717"/>
    <hyperlink ref="F392" r:id="rId74" display="https://podminky.urs.cz/item/CS_URS_2023_01/766660720"/>
    <hyperlink ref="F395" r:id="rId75" display="https://podminky.urs.cz/item/CS_URS_2023_01/766660728"/>
    <hyperlink ref="F398" r:id="rId76" display="https://podminky.urs.cz/item/CS_URS_2023_01/766660729"/>
    <hyperlink ref="F401" r:id="rId77" display="https://podminky.urs.cz/item/CS_URS_2023_01/766682111"/>
    <hyperlink ref="F406" r:id="rId78" display="https://podminky.urs.cz/item/CS_URS_2023_01/767163221"/>
    <hyperlink ref="F411" r:id="rId79" display="https://podminky.urs.cz/item/CS_URS_2023_01/998767201"/>
    <hyperlink ref="F414" r:id="rId80" display="https://podminky.urs.cz/item/CS_URS_2023_01/771473810"/>
    <hyperlink ref="F417" r:id="rId81" display="https://podminky.urs.cz/item/CS_URS_2023_01/771571810"/>
    <hyperlink ref="F420" r:id="rId82" display="https://podminky.urs.cz/item/CS_URS_2023_01/771573810"/>
    <hyperlink ref="F423" r:id="rId83" display="https://podminky.urs.cz/item/CS_URS_2023_01/771121011"/>
    <hyperlink ref="F425" r:id="rId84" display="https://podminky.urs.cz/item/CS_URS_2023_01/771151021"/>
    <hyperlink ref="F429" r:id="rId85" display="https://podminky.urs.cz/item/CS_URS_2023_01/771474112"/>
    <hyperlink ref="F436" r:id="rId86" display="https://podminky.urs.cz/item/CS_URS_2023_01/771574115"/>
    <hyperlink ref="F441" r:id="rId87" display="https://podminky.urs.cz/item/CS_URS_2023_01/771577111"/>
    <hyperlink ref="F447" r:id="rId88" display="https://podminky.urs.cz/item/CS_URS_2023_01/771577114"/>
    <hyperlink ref="F450" r:id="rId89" display="https://podminky.urs.cz/item/CS_URS_2023_01/771577115"/>
    <hyperlink ref="F453" r:id="rId90" display="https://podminky.urs.cz/item/CS_URS_2023_01/771591112"/>
    <hyperlink ref="F456" r:id="rId91" display="https://podminky.urs.cz/item/CS_URS_2023_01/771591241"/>
    <hyperlink ref="F459" r:id="rId92" display="https://podminky.urs.cz/item/CS_URS_2023_01/771591242"/>
    <hyperlink ref="F462" r:id="rId93" display="https://podminky.urs.cz/item/CS_URS_2023_01/771591264"/>
    <hyperlink ref="F465" r:id="rId94" display="https://podminky.urs.cz/item/CS_URS_2023_01/998771202"/>
    <hyperlink ref="F468" r:id="rId95" display="https://podminky.urs.cz/item/CS_URS_2023_01/776201811"/>
    <hyperlink ref="F473" r:id="rId96" display="https://podminky.urs.cz/item/CS_URS_2023_01/776201814"/>
    <hyperlink ref="F478" r:id="rId97" display="https://podminky.urs.cz/item/CS_URS_2023_01/776410811"/>
    <hyperlink ref="F483" r:id="rId98" display="https://podminky.urs.cz/item/CS_URS_2023_01/776111116"/>
    <hyperlink ref="F486" r:id="rId99" display="https://podminky.urs.cz/item/CS_URS_2023_01/776111311"/>
    <hyperlink ref="F491" r:id="rId100" display="https://podminky.urs.cz/item/CS_URS_2023_01/776121321"/>
    <hyperlink ref="F493" r:id="rId101" display="https://podminky.urs.cz/item/CS_URS_2023_01/776141121"/>
    <hyperlink ref="F495" r:id="rId102" display="https://podminky.urs.cz/item/CS_URS_2023_01/776221111"/>
    <hyperlink ref="F502" r:id="rId103" display="https://podminky.urs.cz/item/CS_URS_2023_01/776411111"/>
    <hyperlink ref="F507" r:id="rId104" display="https://podminky.urs.cz/item/CS_URS_2023_01/776421311"/>
    <hyperlink ref="F513" r:id="rId105" display="https://podminky.urs.cz/item/CS_URS_2023_01/998776201"/>
    <hyperlink ref="F516" r:id="rId106" display="https://podminky.urs.cz/item/CS_URS_2023_01/781121011"/>
    <hyperlink ref="F522" r:id="rId107" display="https://podminky.urs.cz/item/CS_URS_2023_01/781474120"/>
    <hyperlink ref="F529" r:id="rId108" display="https://podminky.urs.cz/item/CS_URS_2023_01/781477114"/>
    <hyperlink ref="F531" r:id="rId109" display="https://podminky.urs.cz/item/CS_URS_2023_01/781477115"/>
    <hyperlink ref="F533" r:id="rId110" display="https://podminky.urs.cz/item/CS_URS_2023_01/781494111"/>
    <hyperlink ref="F536" r:id="rId111" display="https://podminky.urs.cz/item/CS_URS_2023_01/781494511"/>
    <hyperlink ref="F539" r:id="rId112" display="https://podminky.urs.cz/item/CS_URS_2023_01/781495115"/>
    <hyperlink ref="F544" r:id="rId113" display="https://podminky.urs.cz/item/CS_URS_2023_01/998781202"/>
    <hyperlink ref="F547" r:id="rId114" display="https://podminky.urs.cz/item/CS_URS_2023_01/783306801"/>
    <hyperlink ref="F552" r:id="rId115" display="https://podminky.urs.cz/item/CS_URS_2023_01/783315101"/>
    <hyperlink ref="F554" r:id="rId116" display="https://podminky.urs.cz/item/CS_URS_2023_01/783317101"/>
    <hyperlink ref="F558" r:id="rId117" display="https://podminky.urs.cz/item/CS_URS_2023_01/784121001"/>
    <hyperlink ref="F568" r:id="rId118" display="https://podminky.urs.cz/item/CS_URS_2023_01/784121011"/>
    <hyperlink ref="F570" r:id="rId119" display="https://podminky.urs.cz/item/CS_URS_2023_01/784181001"/>
    <hyperlink ref="F573" r:id="rId120" display="https://podminky.urs.cz/item/CS_URS_2023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Stavební úpravy objektu č.p.910 Bílovec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ROUND((SUM(BE93:BE240)),  2)</f>
        <v>0</v>
      </c>
      <c r="G33" s="38"/>
      <c r="H33" s="38"/>
      <c r="I33" s="148">
        <v>0.20999999999999999</v>
      </c>
      <c r="J33" s="147">
        <f>ROUND(((SUM(BE93:BE240))*I33),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ROUND((SUM(BF93:BF240)),  2)</f>
        <v>0</v>
      </c>
      <c r="G34" s="38"/>
      <c r="H34" s="38"/>
      <c r="I34" s="148">
        <v>0.14999999999999999</v>
      </c>
      <c r="J34" s="147">
        <f>ROUND(((SUM(BF93:BF240))*I34),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ROUND((SUM(BG93:BG240)),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ROUND((SUM(BH93:BH240)),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ROUND((SUM(BI93:BI240)),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objektu č.p.910 Bílovec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zdravotechnika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Gymnázium Mikuláše Koperníka Bílovec</v>
      </c>
      <c r="G54" s="40"/>
      <c r="H54" s="40"/>
      <c r="I54" s="32" t="s">
        <v>31</v>
      </c>
      <c r="J54" s="36" t="str">
        <f>E21</f>
        <v>ing.arch. Tomáš Kudělka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104</v>
      </c>
      <c r="E62" s="174"/>
      <c r="F62" s="174"/>
      <c r="G62" s="174"/>
      <c r="H62" s="174"/>
      <c r="I62" s="174"/>
      <c r="J62" s="175">
        <f>J102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1018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105</v>
      </c>
      <c r="E64" s="174"/>
      <c r="F64" s="174"/>
      <c r="G64" s="174"/>
      <c r="H64" s="174"/>
      <c r="I64" s="174"/>
      <c r="J64" s="175">
        <f>J116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106</v>
      </c>
      <c r="E65" s="174"/>
      <c r="F65" s="174"/>
      <c r="G65" s="174"/>
      <c r="H65" s="174"/>
      <c r="I65" s="174"/>
      <c r="J65" s="175">
        <f>J140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107</v>
      </c>
      <c r="E66" s="174"/>
      <c r="F66" s="174"/>
      <c r="G66" s="174"/>
      <c r="H66" s="174"/>
      <c r="I66" s="174"/>
      <c r="J66" s="175">
        <f>J147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108</v>
      </c>
      <c r="E67" s="168"/>
      <c r="F67" s="168"/>
      <c r="G67" s="168"/>
      <c r="H67" s="168"/>
      <c r="I67" s="168"/>
      <c r="J67" s="169">
        <f>J150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1"/>
      <c r="C68" s="172"/>
      <c r="D68" s="173" t="s">
        <v>1019</v>
      </c>
      <c r="E68" s="174"/>
      <c r="F68" s="174"/>
      <c r="G68" s="174"/>
      <c r="H68" s="174"/>
      <c r="I68" s="174"/>
      <c r="J68" s="175">
        <f>J151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1020</v>
      </c>
      <c r="E69" s="174"/>
      <c r="F69" s="174"/>
      <c r="G69" s="174"/>
      <c r="H69" s="174"/>
      <c r="I69" s="174"/>
      <c r="J69" s="175">
        <f>J155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1021</v>
      </c>
      <c r="E70" s="174"/>
      <c r="F70" s="174"/>
      <c r="G70" s="174"/>
      <c r="H70" s="174"/>
      <c r="I70" s="174"/>
      <c r="J70" s="175">
        <f>J179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1022</v>
      </c>
      <c r="E71" s="174"/>
      <c r="F71" s="174"/>
      <c r="G71" s="174"/>
      <c r="H71" s="174"/>
      <c r="I71" s="174"/>
      <c r="J71" s="175">
        <f>J194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1023</v>
      </c>
      <c r="E72" s="174"/>
      <c r="F72" s="174"/>
      <c r="G72" s="174"/>
      <c r="H72" s="174"/>
      <c r="I72" s="174"/>
      <c r="J72" s="175">
        <f>J229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113</v>
      </c>
      <c r="E73" s="174"/>
      <c r="F73" s="174"/>
      <c r="G73" s="174"/>
      <c r="H73" s="174"/>
      <c r="I73" s="174"/>
      <c r="J73" s="175">
        <f>J232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Stavební úpravy objektu č.p.910 Bílovec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92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02 - zdravotechnika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 xml:space="preserve"> </v>
      </c>
      <c r="G87" s="40"/>
      <c r="H87" s="40"/>
      <c r="I87" s="32" t="s">
        <v>23</v>
      </c>
      <c r="J87" s="72" t="str">
        <f>IF(J12="","",J12)</f>
        <v>15. 4. 2023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25</v>
      </c>
      <c r="D89" s="40"/>
      <c r="E89" s="40"/>
      <c r="F89" s="27" t="str">
        <f>E15</f>
        <v>Gymnázium Mikuláše Koperníka Bílovec</v>
      </c>
      <c r="G89" s="40"/>
      <c r="H89" s="40"/>
      <c r="I89" s="32" t="s">
        <v>31</v>
      </c>
      <c r="J89" s="36" t="str">
        <f>E21</f>
        <v>ing.arch. Tomáš Kudělka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34</v>
      </c>
      <c r="J90" s="36" t="str">
        <f>E24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117</v>
      </c>
      <c r="D92" s="180" t="s">
        <v>56</v>
      </c>
      <c r="E92" s="180" t="s">
        <v>52</v>
      </c>
      <c r="F92" s="180" t="s">
        <v>53</v>
      </c>
      <c r="G92" s="180" t="s">
        <v>118</v>
      </c>
      <c r="H92" s="180" t="s">
        <v>119</v>
      </c>
      <c r="I92" s="180" t="s">
        <v>120</v>
      </c>
      <c r="J92" s="181" t="s">
        <v>96</v>
      </c>
      <c r="K92" s="182" t="s">
        <v>121</v>
      </c>
      <c r="L92" s="183"/>
      <c r="M92" s="92" t="s">
        <v>19</v>
      </c>
      <c r="N92" s="93" t="s">
        <v>41</v>
      </c>
      <c r="O92" s="93" t="s">
        <v>122</v>
      </c>
      <c r="P92" s="93" t="s">
        <v>123</v>
      </c>
      <c r="Q92" s="93" t="s">
        <v>124</v>
      </c>
      <c r="R92" s="93" t="s">
        <v>125</v>
      </c>
      <c r="S92" s="93" t="s">
        <v>126</v>
      </c>
      <c r="T92" s="94" t="s">
        <v>127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128</v>
      </c>
      <c r="D93" s="40"/>
      <c r="E93" s="40"/>
      <c r="F93" s="40"/>
      <c r="G93" s="40"/>
      <c r="H93" s="40"/>
      <c r="I93" s="40"/>
      <c r="J93" s="184">
        <f>BK93</f>
        <v>0</v>
      </c>
      <c r="K93" s="40"/>
      <c r="L93" s="44"/>
      <c r="M93" s="95"/>
      <c r="N93" s="185"/>
      <c r="O93" s="96"/>
      <c r="P93" s="186">
        <f>P94+P150</f>
        <v>0</v>
      </c>
      <c r="Q93" s="96"/>
      <c r="R93" s="186">
        <f>R94+R150</f>
        <v>0.65465846999999999</v>
      </c>
      <c r="S93" s="96"/>
      <c r="T93" s="187">
        <f>T94+T150</f>
        <v>7.3066650000000006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70</v>
      </c>
      <c r="AU93" s="17" t="s">
        <v>97</v>
      </c>
      <c r="BK93" s="188">
        <f>BK94+BK150</f>
        <v>0</v>
      </c>
    </row>
    <row r="94" s="12" customFormat="1" ht="25.92" customHeight="1">
      <c r="A94" s="12"/>
      <c r="B94" s="189"/>
      <c r="C94" s="190"/>
      <c r="D94" s="191" t="s">
        <v>70</v>
      </c>
      <c r="E94" s="192" t="s">
        <v>129</v>
      </c>
      <c r="F94" s="192" t="s">
        <v>130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P95+P102+P112+P116+P140+P147</f>
        <v>0</v>
      </c>
      <c r="Q94" s="197"/>
      <c r="R94" s="198">
        <f>R95+R102+R112+R116+R140+R147</f>
        <v>0.49047247000000005</v>
      </c>
      <c r="S94" s="197"/>
      <c r="T94" s="199">
        <f>T95+T102+T112+T116+T140+T147</f>
        <v>1.2680550000000002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71</v>
      </c>
      <c r="AY94" s="200" t="s">
        <v>131</v>
      </c>
      <c r="BK94" s="202">
        <f>BK95+BK102+BK112+BK116+BK140+BK147</f>
        <v>0</v>
      </c>
    </row>
    <row r="95" s="12" customFormat="1" ht="22.8" customHeight="1">
      <c r="A95" s="12"/>
      <c r="B95" s="189"/>
      <c r="C95" s="190"/>
      <c r="D95" s="191" t="s">
        <v>70</v>
      </c>
      <c r="E95" s="203" t="s">
        <v>149</v>
      </c>
      <c r="F95" s="203" t="s">
        <v>212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SUM(P96:P101)</f>
        <v>0</v>
      </c>
      <c r="Q95" s="197"/>
      <c r="R95" s="198">
        <f>SUM(R96:R101)</f>
        <v>0.29853175000000004</v>
      </c>
      <c r="S95" s="197"/>
      <c r="T95" s="199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79</v>
      </c>
      <c r="AT95" s="201" t="s">
        <v>70</v>
      </c>
      <c r="AU95" s="201" t="s">
        <v>79</v>
      </c>
      <c r="AY95" s="200" t="s">
        <v>131</v>
      </c>
      <c r="BK95" s="202">
        <f>SUM(BK96:BK101)</f>
        <v>0</v>
      </c>
    </row>
    <row r="96" s="2" customFormat="1" ht="37.8" customHeight="1">
      <c r="A96" s="38"/>
      <c r="B96" s="39"/>
      <c r="C96" s="205" t="s">
        <v>79</v>
      </c>
      <c r="D96" s="205" t="s">
        <v>133</v>
      </c>
      <c r="E96" s="206" t="s">
        <v>1024</v>
      </c>
      <c r="F96" s="207" t="s">
        <v>1025</v>
      </c>
      <c r="G96" s="208" t="s">
        <v>165</v>
      </c>
      <c r="H96" s="209">
        <v>0.0080000000000000002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42</v>
      </c>
      <c r="O96" s="84"/>
      <c r="P96" s="215">
        <f>O96*H96</f>
        <v>0</v>
      </c>
      <c r="Q96" s="215">
        <v>1.3271500000000001</v>
      </c>
      <c r="R96" s="215">
        <f>Q96*H96</f>
        <v>0.0106172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137</v>
      </c>
      <c r="AT96" s="217" t="s">
        <v>133</v>
      </c>
      <c r="AU96" s="217" t="s">
        <v>81</v>
      </c>
      <c r="AY96" s="17" t="s">
        <v>131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79</v>
      </c>
      <c r="BK96" s="218">
        <f>ROUND(I96*H96,2)</f>
        <v>0</v>
      </c>
      <c r="BL96" s="17" t="s">
        <v>137</v>
      </c>
      <c r="BM96" s="217" t="s">
        <v>1026</v>
      </c>
    </row>
    <row r="97" s="2" customFormat="1">
      <c r="A97" s="38"/>
      <c r="B97" s="39"/>
      <c r="C97" s="40"/>
      <c r="D97" s="219" t="s">
        <v>139</v>
      </c>
      <c r="E97" s="40"/>
      <c r="F97" s="220" t="s">
        <v>1027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139</v>
      </c>
      <c r="AU97" s="17" t="s">
        <v>81</v>
      </c>
    </row>
    <row r="98" s="14" customFormat="1">
      <c r="A98" s="14"/>
      <c r="B98" s="235"/>
      <c r="C98" s="236"/>
      <c r="D98" s="226" t="s">
        <v>141</v>
      </c>
      <c r="E98" s="237" t="s">
        <v>19</v>
      </c>
      <c r="F98" s="238" t="s">
        <v>1028</v>
      </c>
      <c r="G98" s="236"/>
      <c r="H98" s="239">
        <v>0.0080000000000000002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141</v>
      </c>
      <c r="AU98" s="245" t="s">
        <v>81</v>
      </c>
      <c r="AV98" s="14" t="s">
        <v>81</v>
      </c>
      <c r="AW98" s="14" t="s">
        <v>33</v>
      </c>
      <c r="AX98" s="14" t="s">
        <v>79</v>
      </c>
      <c r="AY98" s="245" t="s">
        <v>131</v>
      </c>
    </row>
    <row r="99" s="2" customFormat="1" ht="49.05" customHeight="1">
      <c r="A99" s="38"/>
      <c r="B99" s="39"/>
      <c r="C99" s="205" t="s">
        <v>81</v>
      </c>
      <c r="D99" s="205" t="s">
        <v>133</v>
      </c>
      <c r="E99" s="206" t="s">
        <v>1029</v>
      </c>
      <c r="F99" s="207" t="s">
        <v>1030</v>
      </c>
      <c r="G99" s="208" t="s">
        <v>136</v>
      </c>
      <c r="H99" s="209">
        <v>4.5650000000000004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42</v>
      </c>
      <c r="O99" s="84"/>
      <c r="P99" s="215">
        <f>O99*H99</f>
        <v>0</v>
      </c>
      <c r="Q99" s="215">
        <v>0.063070000000000001</v>
      </c>
      <c r="R99" s="215">
        <f>Q99*H99</f>
        <v>0.28791455000000005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137</v>
      </c>
      <c r="AT99" s="217" t="s">
        <v>133</v>
      </c>
      <c r="AU99" s="217" t="s">
        <v>81</v>
      </c>
      <c r="AY99" s="17" t="s">
        <v>131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79</v>
      </c>
      <c r="BK99" s="218">
        <f>ROUND(I99*H99,2)</f>
        <v>0</v>
      </c>
      <c r="BL99" s="17" t="s">
        <v>137</v>
      </c>
      <c r="BM99" s="217" t="s">
        <v>1031</v>
      </c>
    </row>
    <row r="100" s="13" customFormat="1">
      <c r="A100" s="13"/>
      <c r="B100" s="224"/>
      <c r="C100" s="225"/>
      <c r="D100" s="226" t="s">
        <v>141</v>
      </c>
      <c r="E100" s="227" t="s">
        <v>19</v>
      </c>
      <c r="F100" s="228" t="s">
        <v>1032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81</v>
      </c>
      <c r="AV100" s="13" t="s">
        <v>79</v>
      </c>
      <c r="AW100" s="13" t="s">
        <v>33</v>
      </c>
      <c r="AX100" s="13" t="s">
        <v>71</v>
      </c>
      <c r="AY100" s="234" t="s">
        <v>131</v>
      </c>
    </row>
    <row r="101" s="14" customFormat="1">
      <c r="A101" s="14"/>
      <c r="B101" s="235"/>
      <c r="C101" s="236"/>
      <c r="D101" s="226" t="s">
        <v>141</v>
      </c>
      <c r="E101" s="237" t="s">
        <v>19</v>
      </c>
      <c r="F101" s="238" t="s">
        <v>1033</v>
      </c>
      <c r="G101" s="236"/>
      <c r="H101" s="239">
        <v>4.5650000000000004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141</v>
      </c>
      <c r="AU101" s="245" t="s">
        <v>81</v>
      </c>
      <c r="AV101" s="14" t="s">
        <v>81</v>
      </c>
      <c r="AW101" s="14" t="s">
        <v>33</v>
      </c>
      <c r="AX101" s="14" t="s">
        <v>79</v>
      </c>
      <c r="AY101" s="245" t="s">
        <v>131</v>
      </c>
    </row>
    <row r="102" s="12" customFormat="1" ht="22.8" customHeight="1">
      <c r="A102" s="12"/>
      <c r="B102" s="189"/>
      <c r="C102" s="190"/>
      <c r="D102" s="191" t="s">
        <v>70</v>
      </c>
      <c r="E102" s="203" t="s">
        <v>170</v>
      </c>
      <c r="F102" s="203" t="s">
        <v>295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SUM(P103:P111)</f>
        <v>0</v>
      </c>
      <c r="Q102" s="197"/>
      <c r="R102" s="198">
        <f>SUM(R103:R111)</f>
        <v>0.082836719999999989</v>
      </c>
      <c r="S102" s="197"/>
      <c r="T102" s="199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79</v>
      </c>
      <c r="AT102" s="201" t="s">
        <v>70</v>
      </c>
      <c r="AU102" s="201" t="s">
        <v>79</v>
      </c>
      <c r="AY102" s="200" t="s">
        <v>131</v>
      </c>
      <c r="BK102" s="202">
        <f>SUM(BK103:BK111)</f>
        <v>0</v>
      </c>
    </row>
    <row r="103" s="2" customFormat="1" ht="21.75" customHeight="1">
      <c r="A103" s="38"/>
      <c r="B103" s="39"/>
      <c r="C103" s="205" t="s">
        <v>149</v>
      </c>
      <c r="D103" s="205" t="s">
        <v>133</v>
      </c>
      <c r="E103" s="206" t="s">
        <v>1034</v>
      </c>
      <c r="F103" s="207" t="s">
        <v>1035</v>
      </c>
      <c r="G103" s="208" t="s">
        <v>136</v>
      </c>
      <c r="H103" s="209">
        <v>5.3700000000000001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42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137</v>
      </c>
      <c r="AT103" s="217" t="s">
        <v>133</v>
      </c>
      <c r="AU103" s="217" t="s">
        <v>81</v>
      </c>
      <c r="AY103" s="17" t="s">
        <v>131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79</v>
      </c>
      <c r="BK103" s="218">
        <f>ROUND(I103*H103,2)</f>
        <v>0</v>
      </c>
      <c r="BL103" s="17" t="s">
        <v>137</v>
      </c>
      <c r="BM103" s="217" t="s">
        <v>1036</v>
      </c>
    </row>
    <row r="104" s="14" customFormat="1">
      <c r="A104" s="14"/>
      <c r="B104" s="235"/>
      <c r="C104" s="236"/>
      <c r="D104" s="226" t="s">
        <v>141</v>
      </c>
      <c r="E104" s="237" t="s">
        <v>19</v>
      </c>
      <c r="F104" s="238" t="s">
        <v>1037</v>
      </c>
      <c r="G104" s="236"/>
      <c r="H104" s="239">
        <v>2.25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141</v>
      </c>
      <c r="AU104" s="245" t="s">
        <v>81</v>
      </c>
      <c r="AV104" s="14" t="s">
        <v>81</v>
      </c>
      <c r="AW104" s="14" t="s">
        <v>33</v>
      </c>
      <c r="AX104" s="14" t="s">
        <v>71</v>
      </c>
      <c r="AY104" s="245" t="s">
        <v>131</v>
      </c>
    </row>
    <row r="105" s="14" customFormat="1">
      <c r="A105" s="14"/>
      <c r="B105" s="235"/>
      <c r="C105" s="236"/>
      <c r="D105" s="226" t="s">
        <v>141</v>
      </c>
      <c r="E105" s="237" t="s">
        <v>19</v>
      </c>
      <c r="F105" s="238" t="s">
        <v>1038</v>
      </c>
      <c r="G105" s="236"/>
      <c r="H105" s="239">
        <v>0.12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141</v>
      </c>
      <c r="AU105" s="245" t="s">
        <v>81</v>
      </c>
      <c r="AV105" s="14" t="s">
        <v>81</v>
      </c>
      <c r="AW105" s="14" t="s">
        <v>33</v>
      </c>
      <c r="AX105" s="14" t="s">
        <v>71</v>
      </c>
      <c r="AY105" s="245" t="s">
        <v>131</v>
      </c>
    </row>
    <row r="106" s="14" customFormat="1">
      <c r="A106" s="14"/>
      <c r="B106" s="235"/>
      <c r="C106" s="236"/>
      <c r="D106" s="226" t="s">
        <v>141</v>
      </c>
      <c r="E106" s="237" t="s">
        <v>19</v>
      </c>
      <c r="F106" s="238" t="s">
        <v>1039</v>
      </c>
      <c r="G106" s="236"/>
      <c r="H106" s="239">
        <v>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141</v>
      </c>
      <c r="AU106" s="245" t="s">
        <v>81</v>
      </c>
      <c r="AV106" s="14" t="s">
        <v>81</v>
      </c>
      <c r="AW106" s="14" t="s">
        <v>33</v>
      </c>
      <c r="AX106" s="14" t="s">
        <v>71</v>
      </c>
      <c r="AY106" s="245" t="s">
        <v>131</v>
      </c>
    </row>
    <row r="107" s="15" customFormat="1">
      <c r="A107" s="15"/>
      <c r="B107" s="246"/>
      <c r="C107" s="247"/>
      <c r="D107" s="226" t="s">
        <v>141</v>
      </c>
      <c r="E107" s="248" t="s">
        <v>19</v>
      </c>
      <c r="F107" s="249" t="s">
        <v>220</v>
      </c>
      <c r="G107" s="247"/>
      <c r="H107" s="250">
        <v>5.3700000000000001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141</v>
      </c>
      <c r="AU107" s="256" t="s">
        <v>81</v>
      </c>
      <c r="AV107" s="15" t="s">
        <v>137</v>
      </c>
      <c r="AW107" s="15" t="s">
        <v>33</v>
      </c>
      <c r="AX107" s="15" t="s">
        <v>79</v>
      </c>
      <c r="AY107" s="256" t="s">
        <v>131</v>
      </c>
    </row>
    <row r="108" s="13" customFormat="1">
      <c r="A108" s="13"/>
      <c r="B108" s="224"/>
      <c r="C108" s="225"/>
      <c r="D108" s="226" t="s">
        <v>141</v>
      </c>
      <c r="E108" s="227" t="s">
        <v>19</v>
      </c>
      <c r="F108" s="228" t="s">
        <v>1040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141</v>
      </c>
      <c r="AU108" s="234" t="s">
        <v>81</v>
      </c>
      <c r="AV108" s="13" t="s">
        <v>79</v>
      </c>
      <c r="AW108" s="13" t="s">
        <v>33</v>
      </c>
      <c r="AX108" s="13" t="s">
        <v>71</v>
      </c>
      <c r="AY108" s="234" t="s">
        <v>131</v>
      </c>
    </row>
    <row r="109" s="2" customFormat="1" ht="37.8" customHeight="1">
      <c r="A109" s="38"/>
      <c r="B109" s="39"/>
      <c r="C109" s="205" t="s">
        <v>137</v>
      </c>
      <c r="D109" s="205" t="s">
        <v>133</v>
      </c>
      <c r="E109" s="206" t="s">
        <v>1041</v>
      </c>
      <c r="F109" s="207" t="s">
        <v>1042</v>
      </c>
      <c r="G109" s="208" t="s">
        <v>165</v>
      </c>
      <c r="H109" s="209">
        <v>0.035999999999999997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42</v>
      </c>
      <c r="O109" s="84"/>
      <c r="P109" s="215">
        <f>O109*H109</f>
        <v>0</v>
      </c>
      <c r="Q109" s="215">
        <v>2.3010199999999998</v>
      </c>
      <c r="R109" s="215">
        <f>Q109*H109</f>
        <v>0.082836719999999989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137</v>
      </c>
      <c r="AT109" s="217" t="s">
        <v>133</v>
      </c>
      <c r="AU109" s="217" t="s">
        <v>81</v>
      </c>
      <c r="AY109" s="17" t="s">
        <v>131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79</v>
      </c>
      <c r="BK109" s="218">
        <f>ROUND(I109*H109,2)</f>
        <v>0</v>
      </c>
      <c r="BL109" s="17" t="s">
        <v>137</v>
      </c>
      <c r="BM109" s="217" t="s">
        <v>1043</v>
      </c>
    </row>
    <row r="110" s="2" customFormat="1">
      <c r="A110" s="38"/>
      <c r="B110" s="39"/>
      <c r="C110" s="40"/>
      <c r="D110" s="219" t="s">
        <v>139</v>
      </c>
      <c r="E110" s="40"/>
      <c r="F110" s="220" t="s">
        <v>1044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139</v>
      </c>
      <c r="AU110" s="17" t="s">
        <v>81</v>
      </c>
    </row>
    <row r="111" s="14" customFormat="1">
      <c r="A111" s="14"/>
      <c r="B111" s="235"/>
      <c r="C111" s="236"/>
      <c r="D111" s="226" t="s">
        <v>141</v>
      </c>
      <c r="E111" s="237" t="s">
        <v>19</v>
      </c>
      <c r="F111" s="238" t="s">
        <v>1045</v>
      </c>
      <c r="G111" s="236"/>
      <c r="H111" s="239">
        <v>0.035999999999999997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141</v>
      </c>
      <c r="AU111" s="245" t="s">
        <v>81</v>
      </c>
      <c r="AV111" s="14" t="s">
        <v>81</v>
      </c>
      <c r="AW111" s="14" t="s">
        <v>33</v>
      </c>
      <c r="AX111" s="14" t="s">
        <v>79</v>
      </c>
      <c r="AY111" s="245" t="s">
        <v>131</v>
      </c>
    </row>
    <row r="112" s="12" customFormat="1" ht="22.8" customHeight="1">
      <c r="A112" s="12"/>
      <c r="B112" s="189"/>
      <c r="C112" s="190"/>
      <c r="D112" s="191" t="s">
        <v>70</v>
      </c>
      <c r="E112" s="203" t="s">
        <v>183</v>
      </c>
      <c r="F112" s="203" t="s">
        <v>1046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SUM(P113:P115)</f>
        <v>0</v>
      </c>
      <c r="Q112" s="197"/>
      <c r="R112" s="198">
        <f>SUM(R113:R115)</f>
        <v>0.10908</v>
      </c>
      <c r="S112" s="197"/>
      <c r="T112" s="199">
        <f>SUM(T113:T115)</f>
        <v>0.10000000000000001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79</v>
      </c>
      <c r="AY112" s="200" t="s">
        <v>131</v>
      </c>
      <c r="BK112" s="202">
        <f>SUM(BK113:BK115)</f>
        <v>0</v>
      </c>
    </row>
    <row r="113" s="2" customFormat="1" ht="24.15" customHeight="1">
      <c r="A113" s="38"/>
      <c r="B113" s="39"/>
      <c r="C113" s="205" t="s">
        <v>162</v>
      </c>
      <c r="D113" s="205" t="s">
        <v>133</v>
      </c>
      <c r="E113" s="206" t="s">
        <v>1047</v>
      </c>
      <c r="F113" s="207" t="s">
        <v>1048</v>
      </c>
      <c r="G113" s="208" t="s">
        <v>356</v>
      </c>
      <c r="H113" s="209">
        <v>2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42</v>
      </c>
      <c r="O113" s="84"/>
      <c r="P113" s="215">
        <f>O113*H113</f>
        <v>0</v>
      </c>
      <c r="Q113" s="215">
        <v>0.054539999999999998</v>
      </c>
      <c r="R113" s="215">
        <f>Q113*H113</f>
        <v>0.10908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137</v>
      </c>
      <c r="AT113" s="217" t="s">
        <v>133</v>
      </c>
      <c r="AU113" s="217" t="s">
        <v>81</v>
      </c>
      <c r="AY113" s="17" t="s">
        <v>131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79</v>
      </c>
      <c r="BK113" s="218">
        <f>ROUND(I113*H113,2)</f>
        <v>0</v>
      </c>
      <c r="BL113" s="17" t="s">
        <v>137</v>
      </c>
      <c r="BM113" s="217" t="s">
        <v>1049</v>
      </c>
    </row>
    <row r="114" s="2" customFormat="1" ht="24.15" customHeight="1">
      <c r="A114" s="38"/>
      <c r="B114" s="39"/>
      <c r="C114" s="205" t="s">
        <v>170</v>
      </c>
      <c r="D114" s="205" t="s">
        <v>133</v>
      </c>
      <c r="E114" s="206" t="s">
        <v>1050</v>
      </c>
      <c r="F114" s="207" t="s">
        <v>1051</v>
      </c>
      <c r="G114" s="208" t="s">
        <v>356</v>
      </c>
      <c r="H114" s="209">
        <v>2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42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0.050000000000000003</v>
      </c>
      <c r="T114" s="216">
        <f>S114*H114</f>
        <v>0.10000000000000001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137</v>
      </c>
      <c r="AT114" s="217" t="s">
        <v>133</v>
      </c>
      <c r="AU114" s="217" t="s">
        <v>81</v>
      </c>
      <c r="AY114" s="17" t="s">
        <v>131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79</v>
      </c>
      <c r="BK114" s="218">
        <f>ROUND(I114*H114,2)</f>
        <v>0</v>
      </c>
      <c r="BL114" s="17" t="s">
        <v>137</v>
      </c>
      <c r="BM114" s="217" t="s">
        <v>1052</v>
      </c>
    </row>
    <row r="115" s="2" customFormat="1">
      <c r="A115" s="38"/>
      <c r="B115" s="39"/>
      <c r="C115" s="40"/>
      <c r="D115" s="219" t="s">
        <v>139</v>
      </c>
      <c r="E115" s="40"/>
      <c r="F115" s="220" t="s">
        <v>1053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139</v>
      </c>
      <c r="AU115" s="17" t="s">
        <v>81</v>
      </c>
    </row>
    <row r="116" s="12" customFormat="1" ht="22.8" customHeight="1">
      <c r="A116" s="12"/>
      <c r="B116" s="189"/>
      <c r="C116" s="190"/>
      <c r="D116" s="191" t="s">
        <v>70</v>
      </c>
      <c r="E116" s="203" t="s">
        <v>188</v>
      </c>
      <c r="F116" s="203" t="s">
        <v>454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SUM(P117:P139)</f>
        <v>0</v>
      </c>
      <c r="Q116" s="197"/>
      <c r="R116" s="198">
        <f>SUM(R117:R139)</f>
        <v>2.4000000000000001E-05</v>
      </c>
      <c r="S116" s="197"/>
      <c r="T116" s="199">
        <f>SUM(T117:T139)</f>
        <v>1.1680550000000001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79</v>
      </c>
      <c r="AT116" s="201" t="s">
        <v>70</v>
      </c>
      <c r="AU116" s="201" t="s">
        <v>79</v>
      </c>
      <c r="AY116" s="200" t="s">
        <v>131</v>
      </c>
      <c r="BK116" s="202">
        <f>SUM(BK117:BK139)</f>
        <v>0</v>
      </c>
    </row>
    <row r="117" s="2" customFormat="1" ht="55.5" customHeight="1">
      <c r="A117" s="38"/>
      <c r="B117" s="39"/>
      <c r="C117" s="205" t="s">
        <v>177</v>
      </c>
      <c r="D117" s="205" t="s">
        <v>133</v>
      </c>
      <c r="E117" s="206" t="s">
        <v>1054</v>
      </c>
      <c r="F117" s="207" t="s">
        <v>1055</v>
      </c>
      <c r="G117" s="208" t="s">
        <v>136</v>
      </c>
      <c r="H117" s="209">
        <v>4.5650000000000004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42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0.187</v>
      </c>
      <c r="T117" s="216">
        <f>S117*H117</f>
        <v>0.85365500000000005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137</v>
      </c>
      <c r="AT117" s="217" t="s">
        <v>133</v>
      </c>
      <c r="AU117" s="217" t="s">
        <v>81</v>
      </c>
      <c r="AY117" s="17" t="s">
        <v>131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79</v>
      </c>
      <c r="BK117" s="218">
        <f>ROUND(I117*H117,2)</f>
        <v>0</v>
      </c>
      <c r="BL117" s="17" t="s">
        <v>137</v>
      </c>
      <c r="BM117" s="217" t="s">
        <v>1056</v>
      </c>
    </row>
    <row r="118" s="2" customFormat="1">
      <c r="A118" s="38"/>
      <c r="B118" s="39"/>
      <c r="C118" s="40"/>
      <c r="D118" s="219" t="s">
        <v>139</v>
      </c>
      <c r="E118" s="40"/>
      <c r="F118" s="220" t="s">
        <v>1057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139</v>
      </c>
      <c r="AU118" s="17" t="s">
        <v>81</v>
      </c>
    </row>
    <row r="119" s="13" customFormat="1">
      <c r="A119" s="13"/>
      <c r="B119" s="224"/>
      <c r="C119" s="225"/>
      <c r="D119" s="226" t="s">
        <v>141</v>
      </c>
      <c r="E119" s="227" t="s">
        <v>19</v>
      </c>
      <c r="F119" s="228" t="s">
        <v>1058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141</v>
      </c>
      <c r="AU119" s="234" t="s">
        <v>81</v>
      </c>
      <c r="AV119" s="13" t="s">
        <v>79</v>
      </c>
      <c r="AW119" s="13" t="s">
        <v>33</v>
      </c>
      <c r="AX119" s="13" t="s">
        <v>71</v>
      </c>
      <c r="AY119" s="234" t="s">
        <v>131</v>
      </c>
    </row>
    <row r="120" s="14" customFormat="1">
      <c r="A120" s="14"/>
      <c r="B120" s="235"/>
      <c r="C120" s="236"/>
      <c r="D120" s="226" t="s">
        <v>141</v>
      </c>
      <c r="E120" s="237" t="s">
        <v>19</v>
      </c>
      <c r="F120" s="238" t="s">
        <v>1033</v>
      </c>
      <c r="G120" s="236"/>
      <c r="H120" s="239">
        <v>4.5650000000000004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141</v>
      </c>
      <c r="AU120" s="245" t="s">
        <v>81</v>
      </c>
      <c r="AV120" s="14" t="s">
        <v>81</v>
      </c>
      <c r="AW120" s="14" t="s">
        <v>33</v>
      </c>
      <c r="AX120" s="14" t="s">
        <v>79</v>
      </c>
      <c r="AY120" s="245" t="s">
        <v>131</v>
      </c>
    </row>
    <row r="121" s="2" customFormat="1" ht="16.5" customHeight="1">
      <c r="A121" s="38"/>
      <c r="B121" s="39"/>
      <c r="C121" s="205" t="s">
        <v>183</v>
      </c>
      <c r="D121" s="205" t="s">
        <v>133</v>
      </c>
      <c r="E121" s="206" t="s">
        <v>1059</v>
      </c>
      <c r="F121" s="207" t="s">
        <v>1060</v>
      </c>
      <c r="G121" s="208" t="s">
        <v>356</v>
      </c>
      <c r="H121" s="209">
        <v>3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42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0.001</v>
      </c>
      <c r="T121" s="216">
        <f>S121*H121</f>
        <v>0.0030000000000000001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137</v>
      </c>
      <c r="AT121" s="217" t="s">
        <v>133</v>
      </c>
      <c r="AU121" s="217" t="s">
        <v>81</v>
      </c>
      <c r="AY121" s="17" t="s">
        <v>131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79</v>
      </c>
      <c r="BK121" s="218">
        <f>ROUND(I121*H121,2)</f>
        <v>0</v>
      </c>
      <c r="BL121" s="17" t="s">
        <v>137</v>
      </c>
      <c r="BM121" s="217" t="s">
        <v>1061</v>
      </c>
    </row>
    <row r="122" s="2" customFormat="1">
      <c r="A122" s="38"/>
      <c r="B122" s="39"/>
      <c r="C122" s="40"/>
      <c r="D122" s="219" t="s">
        <v>139</v>
      </c>
      <c r="E122" s="40"/>
      <c r="F122" s="220" t="s">
        <v>1062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139</v>
      </c>
      <c r="AU122" s="17" t="s">
        <v>81</v>
      </c>
    </row>
    <row r="123" s="2" customFormat="1" ht="37.8" customHeight="1">
      <c r="A123" s="38"/>
      <c r="B123" s="39"/>
      <c r="C123" s="205" t="s">
        <v>188</v>
      </c>
      <c r="D123" s="205" t="s">
        <v>133</v>
      </c>
      <c r="E123" s="206" t="s">
        <v>1063</v>
      </c>
      <c r="F123" s="207" t="s">
        <v>1064</v>
      </c>
      <c r="G123" s="208" t="s">
        <v>158</v>
      </c>
      <c r="H123" s="209">
        <v>18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42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137</v>
      </c>
      <c r="AT123" s="217" t="s">
        <v>133</v>
      </c>
      <c r="AU123" s="217" t="s">
        <v>81</v>
      </c>
      <c r="AY123" s="17" t="s">
        <v>131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79</v>
      </c>
      <c r="BK123" s="218">
        <f>ROUND(I123*H123,2)</f>
        <v>0</v>
      </c>
      <c r="BL123" s="17" t="s">
        <v>137</v>
      </c>
      <c r="BM123" s="217" t="s">
        <v>1065</v>
      </c>
    </row>
    <row r="124" s="13" customFormat="1">
      <c r="A124" s="13"/>
      <c r="B124" s="224"/>
      <c r="C124" s="225"/>
      <c r="D124" s="226" t="s">
        <v>141</v>
      </c>
      <c r="E124" s="227" t="s">
        <v>19</v>
      </c>
      <c r="F124" s="228" t="s">
        <v>1066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81</v>
      </c>
      <c r="AV124" s="13" t="s">
        <v>79</v>
      </c>
      <c r="AW124" s="13" t="s">
        <v>33</v>
      </c>
      <c r="AX124" s="13" t="s">
        <v>71</v>
      </c>
      <c r="AY124" s="234" t="s">
        <v>131</v>
      </c>
    </row>
    <row r="125" s="14" customFormat="1">
      <c r="A125" s="14"/>
      <c r="B125" s="235"/>
      <c r="C125" s="236"/>
      <c r="D125" s="226" t="s">
        <v>141</v>
      </c>
      <c r="E125" s="237" t="s">
        <v>19</v>
      </c>
      <c r="F125" s="238" t="s">
        <v>8</v>
      </c>
      <c r="G125" s="236"/>
      <c r="H125" s="239">
        <v>15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141</v>
      </c>
      <c r="AU125" s="245" t="s">
        <v>81</v>
      </c>
      <c r="AV125" s="14" t="s">
        <v>81</v>
      </c>
      <c r="AW125" s="14" t="s">
        <v>33</v>
      </c>
      <c r="AX125" s="14" t="s">
        <v>71</v>
      </c>
      <c r="AY125" s="245" t="s">
        <v>131</v>
      </c>
    </row>
    <row r="126" s="14" customFormat="1">
      <c r="A126" s="14"/>
      <c r="B126" s="235"/>
      <c r="C126" s="236"/>
      <c r="D126" s="226" t="s">
        <v>141</v>
      </c>
      <c r="E126" s="237" t="s">
        <v>19</v>
      </c>
      <c r="F126" s="238" t="s">
        <v>1067</v>
      </c>
      <c r="G126" s="236"/>
      <c r="H126" s="239">
        <v>3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141</v>
      </c>
      <c r="AU126" s="245" t="s">
        <v>81</v>
      </c>
      <c r="AV126" s="14" t="s">
        <v>81</v>
      </c>
      <c r="AW126" s="14" t="s">
        <v>33</v>
      </c>
      <c r="AX126" s="14" t="s">
        <v>71</v>
      </c>
      <c r="AY126" s="245" t="s">
        <v>131</v>
      </c>
    </row>
    <row r="127" s="15" customFormat="1">
      <c r="A127" s="15"/>
      <c r="B127" s="246"/>
      <c r="C127" s="247"/>
      <c r="D127" s="226" t="s">
        <v>141</v>
      </c>
      <c r="E127" s="248" t="s">
        <v>19</v>
      </c>
      <c r="F127" s="249" t="s">
        <v>220</v>
      </c>
      <c r="G127" s="247"/>
      <c r="H127" s="250">
        <v>18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141</v>
      </c>
      <c r="AU127" s="256" t="s">
        <v>81</v>
      </c>
      <c r="AV127" s="15" t="s">
        <v>137</v>
      </c>
      <c r="AW127" s="15" t="s">
        <v>33</v>
      </c>
      <c r="AX127" s="15" t="s">
        <v>79</v>
      </c>
      <c r="AY127" s="256" t="s">
        <v>131</v>
      </c>
    </row>
    <row r="128" s="2" customFormat="1" ht="37.8" customHeight="1">
      <c r="A128" s="38"/>
      <c r="B128" s="39"/>
      <c r="C128" s="205" t="s">
        <v>194</v>
      </c>
      <c r="D128" s="205" t="s">
        <v>133</v>
      </c>
      <c r="E128" s="206" t="s">
        <v>1068</v>
      </c>
      <c r="F128" s="207" t="s">
        <v>1069</v>
      </c>
      <c r="G128" s="208" t="s">
        <v>158</v>
      </c>
      <c r="H128" s="209">
        <v>15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42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137</v>
      </c>
      <c r="AT128" s="217" t="s">
        <v>133</v>
      </c>
      <c r="AU128" s="217" t="s">
        <v>81</v>
      </c>
      <c r="AY128" s="17" t="s">
        <v>131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79</v>
      </c>
      <c r="BK128" s="218">
        <f>ROUND(I128*H128,2)</f>
        <v>0</v>
      </c>
      <c r="BL128" s="17" t="s">
        <v>137</v>
      </c>
      <c r="BM128" s="217" t="s">
        <v>1070</v>
      </c>
    </row>
    <row r="129" s="14" customFormat="1">
      <c r="A129" s="14"/>
      <c r="B129" s="235"/>
      <c r="C129" s="236"/>
      <c r="D129" s="226" t="s">
        <v>141</v>
      </c>
      <c r="E129" s="237" t="s">
        <v>19</v>
      </c>
      <c r="F129" s="238" t="s">
        <v>8</v>
      </c>
      <c r="G129" s="236"/>
      <c r="H129" s="239">
        <v>15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141</v>
      </c>
      <c r="AU129" s="245" t="s">
        <v>81</v>
      </c>
      <c r="AV129" s="14" t="s">
        <v>81</v>
      </c>
      <c r="AW129" s="14" t="s">
        <v>33</v>
      </c>
      <c r="AX129" s="14" t="s">
        <v>79</v>
      </c>
      <c r="AY129" s="245" t="s">
        <v>131</v>
      </c>
    </row>
    <row r="130" s="2" customFormat="1" ht="37.8" customHeight="1">
      <c r="A130" s="38"/>
      <c r="B130" s="39"/>
      <c r="C130" s="205" t="s">
        <v>199</v>
      </c>
      <c r="D130" s="205" t="s">
        <v>133</v>
      </c>
      <c r="E130" s="206" t="s">
        <v>1071</v>
      </c>
      <c r="F130" s="207" t="s">
        <v>1072</v>
      </c>
      <c r="G130" s="208" t="s">
        <v>158</v>
      </c>
      <c r="H130" s="209">
        <v>1.2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42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0.13200000000000001</v>
      </c>
      <c r="T130" s="216">
        <f>S130*H130</f>
        <v>0.15840000000000001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137</v>
      </c>
      <c r="AT130" s="217" t="s">
        <v>133</v>
      </c>
      <c r="AU130" s="217" t="s">
        <v>81</v>
      </c>
      <c r="AY130" s="17" t="s">
        <v>131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79</v>
      </c>
      <c r="BK130" s="218">
        <f>ROUND(I130*H130,2)</f>
        <v>0</v>
      </c>
      <c r="BL130" s="17" t="s">
        <v>137</v>
      </c>
      <c r="BM130" s="217" t="s">
        <v>1073</v>
      </c>
    </row>
    <row r="131" s="2" customFormat="1">
      <c r="A131" s="38"/>
      <c r="B131" s="39"/>
      <c r="C131" s="40"/>
      <c r="D131" s="219" t="s">
        <v>139</v>
      </c>
      <c r="E131" s="40"/>
      <c r="F131" s="220" t="s">
        <v>1074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81</v>
      </c>
    </row>
    <row r="132" s="14" customFormat="1">
      <c r="A132" s="14"/>
      <c r="B132" s="235"/>
      <c r="C132" s="236"/>
      <c r="D132" s="226" t="s">
        <v>141</v>
      </c>
      <c r="E132" s="237" t="s">
        <v>19</v>
      </c>
      <c r="F132" s="238" t="s">
        <v>1075</v>
      </c>
      <c r="G132" s="236"/>
      <c r="H132" s="239">
        <v>1.2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141</v>
      </c>
      <c r="AU132" s="245" t="s">
        <v>81</v>
      </c>
      <c r="AV132" s="14" t="s">
        <v>81</v>
      </c>
      <c r="AW132" s="14" t="s">
        <v>33</v>
      </c>
      <c r="AX132" s="14" t="s">
        <v>79</v>
      </c>
      <c r="AY132" s="245" t="s">
        <v>131</v>
      </c>
    </row>
    <row r="133" s="2" customFormat="1" ht="24.15" customHeight="1">
      <c r="A133" s="38"/>
      <c r="B133" s="39"/>
      <c r="C133" s="205" t="s">
        <v>207</v>
      </c>
      <c r="D133" s="205" t="s">
        <v>133</v>
      </c>
      <c r="E133" s="206" t="s">
        <v>1076</v>
      </c>
      <c r="F133" s="207" t="s">
        <v>1077</v>
      </c>
      <c r="G133" s="208" t="s">
        <v>158</v>
      </c>
      <c r="H133" s="209">
        <v>2.3999999999999999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42</v>
      </c>
      <c r="O133" s="84"/>
      <c r="P133" s="215">
        <f>O133*H133</f>
        <v>0</v>
      </c>
      <c r="Q133" s="215">
        <v>1.0000000000000001E-05</v>
      </c>
      <c r="R133" s="215">
        <f>Q133*H133</f>
        <v>2.4000000000000001E-05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137</v>
      </c>
      <c r="AT133" s="217" t="s">
        <v>133</v>
      </c>
      <c r="AU133" s="217" t="s">
        <v>81</v>
      </c>
      <c r="AY133" s="17" t="s">
        <v>131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79</v>
      </c>
      <c r="BK133" s="218">
        <f>ROUND(I133*H133,2)</f>
        <v>0</v>
      </c>
      <c r="BL133" s="17" t="s">
        <v>137</v>
      </c>
      <c r="BM133" s="217" t="s">
        <v>1078</v>
      </c>
    </row>
    <row r="134" s="2" customFormat="1">
      <c r="A134" s="38"/>
      <c r="B134" s="39"/>
      <c r="C134" s="40"/>
      <c r="D134" s="219" t="s">
        <v>139</v>
      </c>
      <c r="E134" s="40"/>
      <c r="F134" s="220" t="s">
        <v>1079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81</v>
      </c>
    </row>
    <row r="135" s="14" customFormat="1">
      <c r="A135" s="14"/>
      <c r="B135" s="235"/>
      <c r="C135" s="236"/>
      <c r="D135" s="226" t="s">
        <v>141</v>
      </c>
      <c r="E135" s="237" t="s">
        <v>19</v>
      </c>
      <c r="F135" s="238" t="s">
        <v>1080</v>
      </c>
      <c r="G135" s="236"/>
      <c r="H135" s="239">
        <v>2.3999999999999999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141</v>
      </c>
      <c r="AU135" s="245" t="s">
        <v>81</v>
      </c>
      <c r="AV135" s="14" t="s">
        <v>81</v>
      </c>
      <c r="AW135" s="14" t="s">
        <v>33</v>
      </c>
      <c r="AX135" s="14" t="s">
        <v>79</v>
      </c>
      <c r="AY135" s="245" t="s">
        <v>131</v>
      </c>
    </row>
    <row r="136" s="2" customFormat="1" ht="37.8" customHeight="1">
      <c r="A136" s="38"/>
      <c r="B136" s="39"/>
      <c r="C136" s="205" t="s">
        <v>213</v>
      </c>
      <c r="D136" s="205" t="s">
        <v>133</v>
      </c>
      <c r="E136" s="206" t="s">
        <v>564</v>
      </c>
      <c r="F136" s="207" t="s">
        <v>565</v>
      </c>
      <c r="G136" s="208" t="s">
        <v>136</v>
      </c>
      <c r="H136" s="209">
        <v>2.25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42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0.068000000000000005</v>
      </c>
      <c r="T136" s="216">
        <f>S136*H136</f>
        <v>0.15300000000000003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137</v>
      </c>
      <c r="AT136" s="217" t="s">
        <v>133</v>
      </c>
      <c r="AU136" s="217" t="s">
        <v>81</v>
      </c>
      <c r="AY136" s="17" t="s">
        <v>131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79</v>
      </c>
      <c r="BK136" s="218">
        <f>ROUND(I136*H136,2)</f>
        <v>0</v>
      </c>
      <c r="BL136" s="17" t="s">
        <v>137</v>
      </c>
      <c r="BM136" s="217" t="s">
        <v>1081</v>
      </c>
    </row>
    <row r="137" s="2" customFormat="1">
      <c r="A137" s="38"/>
      <c r="B137" s="39"/>
      <c r="C137" s="40"/>
      <c r="D137" s="219" t="s">
        <v>139</v>
      </c>
      <c r="E137" s="40"/>
      <c r="F137" s="220" t="s">
        <v>567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81</v>
      </c>
    </row>
    <row r="138" s="13" customFormat="1">
      <c r="A138" s="13"/>
      <c r="B138" s="224"/>
      <c r="C138" s="225"/>
      <c r="D138" s="226" t="s">
        <v>141</v>
      </c>
      <c r="E138" s="227" t="s">
        <v>19</v>
      </c>
      <c r="F138" s="228" t="s">
        <v>1082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141</v>
      </c>
      <c r="AU138" s="234" t="s">
        <v>81</v>
      </c>
      <c r="AV138" s="13" t="s">
        <v>79</v>
      </c>
      <c r="AW138" s="13" t="s">
        <v>33</v>
      </c>
      <c r="AX138" s="13" t="s">
        <v>71</v>
      </c>
      <c r="AY138" s="234" t="s">
        <v>131</v>
      </c>
    </row>
    <row r="139" s="14" customFormat="1">
      <c r="A139" s="14"/>
      <c r="B139" s="235"/>
      <c r="C139" s="236"/>
      <c r="D139" s="226" t="s">
        <v>141</v>
      </c>
      <c r="E139" s="237" t="s">
        <v>19</v>
      </c>
      <c r="F139" s="238" t="s">
        <v>1083</v>
      </c>
      <c r="G139" s="236"/>
      <c r="H139" s="239">
        <v>2.25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141</v>
      </c>
      <c r="AU139" s="245" t="s">
        <v>81</v>
      </c>
      <c r="AV139" s="14" t="s">
        <v>81</v>
      </c>
      <c r="AW139" s="14" t="s">
        <v>33</v>
      </c>
      <c r="AX139" s="14" t="s">
        <v>79</v>
      </c>
      <c r="AY139" s="245" t="s">
        <v>131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577</v>
      </c>
      <c r="F140" s="203" t="s">
        <v>578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SUM(P141:P146)</f>
        <v>0</v>
      </c>
      <c r="Q140" s="197"/>
      <c r="R140" s="198">
        <f>SUM(R141:R146)</f>
        <v>0</v>
      </c>
      <c r="S140" s="197"/>
      <c r="T140" s="199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131</v>
      </c>
      <c r="BK140" s="202">
        <f>SUM(BK141:BK146)</f>
        <v>0</v>
      </c>
    </row>
    <row r="141" s="2" customFormat="1" ht="24.15" customHeight="1">
      <c r="A141" s="38"/>
      <c r="B141" s="39"/>
      <c r="C141" s="205" t="s">
        <v>221</v>
      </c>
      <c r="D141" s="205" t="s">
        <v>133</v>
      </c>
      <c r="E141" s="206" t="s">
        <v>580</v>
      </c>
      <c r="F141" s="207" t="s">
        <v>581</v>
      </c>
      <c r="G141" s="208" t="s">
        <v>202</v>
      </c>
      <c r="H141" s="209">
        <v>7.3070000000000004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42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137</v>
      </c>
      <c r="AT141" s="217" t="s">
        <v>133</v>
      </c>
      <c r="AU141" s="217" t="s">
        <v>81</v>
      </c>
      <c r="AY141" s="17" t="s">
        <v>131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79</v>
      </c>
      <c r="BK141" s="218">
        <f>ROUND(I141*H141,2)</f>
        <v>0</v>
      </c>
      <c r="BL141" s="17" t="s">
        <v>137</v>
      </c>
      <c r="BM141" s="217" t="s">
        <v>1084</v>
      </c>
    </row>
    <row r="142" s="2" customFormat="1" ht="37.8" customHeight="1">
      <c r="A142" s="38"/>
      <c r="B142" s="39"/>
      <c r="C142" s="205" t="s">
        <v>8</v>
      </c>
      <c r="D142" s="205" t="s">
        <v>133</v>
      </c>
      <c r="E142" s="206" t="s">
        <v>585</v>
      </c>
      <c r="F142" s="207" t="s">
        <v>586</v>
      </c>
      <c r="G142" s="208" t="s">
        <v>202</v>
      </c>
      <c r="H142" s="209">
        <v>7.3070000000000004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42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137</v>
      </c>
      <c r="AT142" s="217" t="s">
        <v>133</v>
      </c>
      <c r="AU142" s="217" t="s">
        <v>81</v>
      </c>
      <c r="AY142" s="17" t="s">
        <v>131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79</v>
      </c>
      <c r="BK142" s="218">
        <f>ROUND(I142*H142,2)</f>
        <v>0</v>
      </c>
      <c r="BL142" s="17" t="s">
        <v>137</v>
      </c>
      <c r="BM142" s="217" t="s">
        <v>1085</v>
      </c>
    </row>
    <row r="143" s="2" customFormat="1" ht="33" customHeight="1">
      <c r="A143" s="38"/>
      <c r="B143" s="39"/>
      <c r="C143" s="205" t="s">
        <v>235</v>
      </c>
      <c r="D143" s="205" t="s">
        <v>133</v>
      </c>
      <c r="E143" s="206" t="s">
        <v>590</v>
      </c>
      <c r="F143" s="207" t="s">
        <v>591</v>
      </c>
      <c r="G143" s="208" t="s">
        <v>202</v>
      </c>
      <c r="H143" s="209">
        <v>7.3070000000000004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42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137</v>
      </c>
      <c r="AT143" s="217" t="s">
        <v>133</v>
      </c>
      <c r="AU143" s="217" t="s">
        <v>81</v>
      </c>
      <c r="AY143" s="17" t="s">
        <v>131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79</v>
      </c>
      <c r="BK143" s="218">
        <f>ROUND(I143*H143,2)</f>
        <v>0</v>
      </c>
      <c r="BL143" s="17" t="s">
        <v>137</v>
      </c>
      <c r="BM143" s="217" t="s">
        <v>1086</v>
      </c>
    </row>
    <row r="144" s="2" customFormat="1" ht="44.25" customHeight="1">
      <c r="A144" s="38"/>
      <c r="B144" s="39"/>
      <c r="C144" s="205" t="s">
        <v>242</v>
      </c>
      <c r="D144" s="205" t="s">
        <v>133</v>
      </c>
      <c r="E144" s="206" t="s">
        <v>595</v>
      </c>
      <c r="F144" s="207" t="s">
        <v>596</v>
      </c>
      <c r="G144" s="208" t="s">
        <v>202</v>
      </c>
      <c r="H144" s="209">
        <v>107.22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42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137</v>
      </c>
      <c r="AT144" s="217" t="s">
        <v>133</v>
      </c>
      <c r="AU144" s="217" t="s">
        <v>81</v>
      </c>
      <c r="AY144" s="17" t="s">
        <v>131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79</v>
      </c>
      <c r="BK144" s="218">
        <f>ROUND(I144*H144,2)</f>
        <v>0</v>
      </c>
      <c r="BL144" s="17" t="s">
        <v>137</v>
      </c>
      <c r="BM144" s="217" t="s">
        <v>1087</v>
      </c>
    </row>
    <row r="145" s="14" customFormat="1">
      <c r="A145" s="14"/>
      <c r="B145" s="235"/>
      <c r="C145" s="236"/>
      <c r="D145" s="226" t="s">
        <v>141</v>
      </c>
      <c r="E145" s="237" t="s">
        <v>19</v>
      </c>
      <c r="F145" s="238" t="s">
        <v>1088</v>
      </c>
      <c r="G145" s="236"/>
      <c r="H145" s="239">
        <v>107.22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141</v>
      </c>
      <c r="AU145" s="245" t="s">
        <v>81</v>
      </c>
      <c r="AV145" s="14" t="s">
        <v>81</v>
      </c>
      <c r="AW145" s="14" t="s">
        <v>33</v>
      </c>
      <c r="AX145" s="14" t="s">
        <v>79</v>
      </c>
      <c r="AY145" s="245" t="s">
        <v>131</v>
      </c>
    </row>
    <row r="146" s="2" customFormat="1" ht="44.25" customHeight="1">
      <c r="A146" s="38"/>
      <c r="B146" s="39"/>
      <c r="C146" s="205" t="s">
        <v>248</v>
      </c>
      <c r="D146" s="205" t="s">
        <v>133</v>
      </c>
      <c r="E146" s="206" t="s">
        <v>1089</v>
      </c>
      <c r="F146" s="207" t="s">
        <v>602</v>
      </c>
      <c r="G146" s="208" t="s">
        <v>202</v>
      </c>
      <c r="H146" s="209">
        <v>7.3070000000000004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42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137</v>
      </c>
      <c r="AT146" s="217" t="s">
        <v>133</v>
      </c>
      <c r="AU146" s="217" t="s">
        <v>81</v>
      </c>
      <c r="AY146" s="17" t="s">
        <v>131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79</v>
      </c>
      <c r="BK146" s="218">
        <f>ROUND(I146*H146,2)</f>
        <v>0</v>
      </c>
      <c r="BL146" s="17" t="s">
        <v>137</v>
      </c>
      <c r="BM146" s="217" t="s">
        <v>1090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610</v>
      </c>
      <c r="F147" s="203" t="s">
        <v>611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SUM(P148:P149)</f>
        <v>0</v>
      </c>
      <c r="Q147" s="197"/>
      <c r="R147" s="198">
        <f>SUM(R148:R149)</f>
        <v>0</v>
      </c>
      <c r="S147" s="197"/>
      <c r="T147" s="199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131</v>
      </c>
      <c r="BK147" s="202">
        <f>SUM(BK148:BK149)</f>
        <v>0</v>
      </c>
    </row>
    <row r="148" s="2" customFormat="1" ht="55.5" customHeight="1">
      <c r="A148" s="38"/>
      <c r="B148" s="39"/>
      <c r="C148" s="205" t="s">
        <v>255</v>
      </c>
      <c r="D148" s="205" t="s">
        <v>133</v>
      </c>
      <c r="E148" s="206" t="s">
        <v>613</v>
      </c>
      <c r="F148" s="207" t="s">
        <v>614</v>
      </c>
      <c r="G148" s="208" t="s">
        <v>202</v>
      </c>
      <c r="H148" s="209">
        <v>0.48999999999999999</v>
      </c>
      <c r="I148" s="210"/>
      <c r="J148" s="211">
        <f>ROUND(I148*H148,2)</f>
        <v>0</v>
      </c>
      <c r="K148" s="212"/>
      <c r="L148" s="44"/>
      <c r="M148" s="213" t="s">
        <v>19</v>
      </c>
      <c r="N148" s="214" t="s">
        <v>42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137</v>
      </c>
      <c r="AT148" s="217" t="s">
        <v>133</v>
      </c>
      <c r="AU148" s="217" t="s">
        <v>81</v>
      </c>
      <c r="AY148" s="17" t="s">
        <v>131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79</v>
      </c>
      <c r="BK148" s="218">
        <f>ROUND(I148*H148,2)</f>
        <v>0</v>
      </c>
      <c r="BL148" s="17" t="s">
        <v>137</v>
      </c>
      <c r="BM148" s="217" t="s">
        <v>1091</v>
      </c>
    </row>
    <row r="149" s="2" customFormat="1">
      <c r="A149" s="38"/>
      <c r="B149" s="39"/>
      <c r="C149" s="40"/>
      <c r="D149" s="219" t="s">
        <v>139</v>
      </c>
      <c r="E149" s="40"/>
      <c r="F149" s="220" t="s">
        <v>616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81</v>
      </c>
    </row>
    <row r="150" s="12" customFormat="1" ht="25.92" customHeight="1">
      <c r="A150" s="12"/>
      <c r="B150" s="189"/>
      <c r="C150" s="190"/>
      <c r="D150" s="191" t="s">
        <v>70</v>
      </c>
      <c r="E150" s="192" t="s">
        <v>617</v>
      </c>
      <c r="F150" s="192" t="s">
        <v>618</v>
      </c>
      <c r="G150" s="190"/>
      <c r="H150" s="190"/>
      <c r="I150" s="193"/>
      <c r="J150" s="194">
        <f>BK150</f>
        <v>0</v>
      </c>
      <c r="K150" s="190"/>
      <c r="L150" s="195"/>
      <c r="M150" s="196"/>
      <c r="N150" s="197"/>
      <c r="O150" s="197"/>
      <c r="P150" s="198">
        <f>P151+P155+P179+P194+P229+P232</f>
        <v>0</v>
      </c>
      <c r="Q150" s="197"/>
      <c r="R150" s="198">
        <f>R151+R155+R179+R194+R229+R232</f>
        <v>0.164186</v>
      </c>
      <c r="S150" s="197"/>
      <c r="T150" s="199">
        <f>T151+T155+T179+T194+T229+T232</f>
        <v>6.0386100000000003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81</v>
      </c>
      <c r="AT150" s="201" t="s">
        <v>70</v>
      </c>
      <c r="AU150" s="201" t="s">
        <v>71</v>
      </c>
      <c r="AY150" s="200" t="s">
        <v>131</v>
      </c>
      <c r="BK150" s="202">
        <f>BK151+BK155+BK179+BK194+BK229+BK232</f>
        <v>0</v>
      </c>
    </row>
    <row r="151" s="12" customFormat="1" ht="22.8" customHeight="1">
      <c r="A151" s="12"/>
      <c r="B151" s="189"/>
      <c r="C151" s="190"/>
      <c r="D151" s="191" t="s">
        <v>70</v>
      </c>
      <c r="E151" s="203" t="s">
        <v>1092</v>
      </c>
      <c r="F151" s="203" t="s">
        <v>1093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SUM(P152:P154)</f>
        <v>0</v>
      </c>
      <c r="Q151" s="197"/>
      <c r="R151" s="198">
        <f>SUM(R152:R154)</f>
        <v>0</v>
      </c>
      <c r="S151" s="197"/>
      <c r="T151" s="199">
        <f>SUM(T152:T154)</f>
        <v>6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81</v>
      </c>
      <c r="AT151" s="201" t="s">
        <v>70</v>
      </c>
      <c r="AU151" s="201" t="s">
        <v>79</v>
      </c>
      <c r="AY151" s="200" t="s">
        <v>131</v>
      </c>
      <c r="BK151" s="202">
        <f>SUM(BK152:BK154)</f>
        <v>0</v>
      </c>
    </row>
    <row r="152" s="2" customFormat="1" ht="24.15" customHeight="1">
      <c r="A152" s="38"/>
      <c r="B152" s="39"/>
      <c r="C152" s="205" t="s">
        <v>262</v>
      </c>
      <c r="D152" s="205" t="s">
        <v>133</v>
      </c>
      <c r="E152" s="206" t="s">
        <v>1094</v>
      </c>
      <c r="F152" s="207" t="s">
        <v>1095</v>
      </c>
      <c r="G152" s="208" t="s">
        <v>575</v>
      </c>
      <c r="H152" s="209">
        <v>20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42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0.29999999999999999</v>
      </c>
      <c r="T152" s="216">
        <f>S152*H152</f>
        <v>6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137</v>
      </c>
      <c r="AT152" s="217" t="s">
        <v>133</v>
      </c>
      <c r="AU152" s="217" t="s">
        <v>81</v>
      </c>
      <c r="AY152" s="17" t="s">
        <v>131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79</v>
      </c>
      <c r="BK152" s="218">
        <f>ROUND(I152*H152,2)</f>
        <v>0</v>
      </c>
      <c r="BL152" s="17" t="s">
        <v>137</v>
      </c>
      <c r="BM152" s="217" t="s">
        <v>1096</v>
      </c>
    </row>
    <row r="153" s="2" customFormat="1" ht="37.8" customHeight="1">
      <c r="A153" s="38"/>
      <c r="B153" s="39"/>
      <c r="C153" s="205" t="s">
        <v>7</v>
      </c>
      <c r="D153" s="205" t="s">
        <v>133</v>
      </c>
      <c r="E153" s="206" t="s">
        <v>1097</v>
      </c>
      <c r="F153" s="207" t="s">
        <v>1098</v>
      </c>
      <c r="G153" s="208" t="s">
        <v>575</v>
      </c>
      <c r="H153" s="209">
        <v>3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42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137</v>
      </c>
      <c r="AT153" s="217" t="s">
        <v>133</v>
      </c>
      <c r="AU153" s="217" t="s">
        <v>81</v>
      </c>
      <c r="AY153" s="17" t="s">
        <v>131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79</v>
      </c>
      <c r="BK153" s="218">
        <f>ROUND(I153*H153,2)</f>
        <v>0</v>
      </c>
      <c r="BL153" s="17" t="s">
        <v>137</v>
      </c>
      <c r="BM153" s="217" t="s">
        <v>1099</v>
      </c>
    </row>
    <row r="154" s="2" customFormat="1" ht="24.15" customHeight="1">
      <c r="A154" s="38"/>
      <c r="B154" s="39"/>
      <c r="C154" s="205" t="s">
        <v>273</v>
      </c>
      <c r="D154" s="205" t="s">
        <v>133</v>
      </c>
      <c r="E154" s="206" t="s">
        <v>1100</v>
      </c>
      <c r="F154" s="207" t="s">
        <v>1101</v>
      </c>
      <c r="G154" s="208" t="s">
        <v>957</v>
      </c>
      <c r="H154" s="209">
        <v>1</v>
      </c>
      <c r="I154" s="210"/>
      <c r="J154" s="211">
        <f>ROUND(I154*H154,2)</f>
        <v>0</v>
      </c>
      <c r="K154" s="212"/>
      <c r="L154" s="44"/>
      <c r="M154" s="213" t="s">
        <v>19</v>
      </c>
      <c r="N154" s="214" t="s">
        <v>42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137</v>
      </c>
      <c r="AT154" s="217" t="s">
        <v>133</v>
      </c>
      <c r="AU154" s="217" t="s">
        <v>81</v>
      </c>
      <c r="AY154" s="17" t="s">
        <v>131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79</v>
      </c>
      <c r="BK154" s="218">
        <f>ROUND(I154*H154,2)</f>
        <v>0</v>
      </c>
      <c r="BL154" s="17" t="s">
        <v>137</v>
      </c>
      <c r="BM154" s="217" t="s">
        <v>1102</v>
      </c>
    </row>
    <row r="155" s="12" customFormat="1" ht="22.8" customHeight="1">
      <c r="A155" s="12"/>
      <c r="B155" s="189"/>
      <c r="C155" s="190"/>
      <c r="D155" s="191" t="s">
        <v>70</v>
      </c>
      <c r="E155" s="203" t="s">
        <v>1103</v>
      </c>
      <c r="F155" s="203" t="s">
        <v>1104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SUM(P156:P178)</f>
        <v>0</v>
      </c>
      <c r="Q155" s="197"/>
      <c r="R155" s="198">
        <f>SUM(R156:R178)</f>
        <v>0.010280000000000001</v>
      </c>
      <c r="S155" s="197"/>
      <c r="T155" s="199">
        <f>SUM(T156:T178)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81</v>
      </c>
      <c r="AT155" s="201" t="s">
        <v>70</v>
      </c>
      <c r="AU155" s="201" t="s">
        <v>79</v>
      </c>
      <c r="AY155" s="200" t="s">
        <v>131</v>
      </c>
      <c r="BK155" s="202">
        <f>SUM(BK156:BK178)</f>
        <v>0</v>
      </c>
    </row>
    <row r="156" s="2" customFormat="1" ht="24.15" customHeight="1">
      <c r="A156" s="38"/>
      <c r="B156" s="39"/>
      <c r="C156" s="205" t="s">
        <v>279</v>
      </c>
      <c r="D156" s="205" t="s">
        <v>133</v>
      </c>
      <c r="E156" s="206" t="s">
        <v>1105</v>
      </c>
      <c r="F156" s="207" t="s">
        <v>1106</v>
      </c>
      <c r="G156" s="208" t="s">
        <v>356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42</v>
      </c>
      <c r="O156" s="84"/>
      <c r="P156" s="215">
        <f>O156*H156</f>
        <v>0</v>
      </c>
      <c r="Q156" s="215">
        <v>0.00050000000000000001</v>
      </c>
      <c r="R156" s="215">
        <f>Q156*H156</f>
        <v>0.00050000000000000001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235</v>
      </c>
      <c r="AT156" s="217" t="s">
        <v>133</v>
      </c>
      <c r="AU156" s="217" t="s">
        <v>81</v>
      </c>
      <c r="AY156" s="17" t="s">
        <v>131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79</v>
      </c>
      <c r="BK156" s="218">
        <f>ROUND(I156*H156,2)</f>
        <v>0</v>
      </c>
      <c r="BL156" s="17" t="s">
        <v>235</v>
      </c>
      <c r="BM156" s="217" t="s">
        <v>1107</v>
      </c>
    </row>
    <row r="157" s="2" customFormat="1">
      <c r="A157" s="38"/>
      <c r="B157" s="39"/>
      <c r="C157" s="40"/>
      <c r="D157" s="219" t="s">
        <v>139</v>
      </c>
      <c r="E157" s="40"/>
      <c r="F157" s="220" t="s">
        <v>1108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81</v>
      </c>
    </row>
    <row r="158" s="2" customFormat="1" ht="24.15" customHeight="1">
      <c r="A158" s="38"/>
      <c r="B158" s="39"/>
      <c r="C158" s="205" t="s">
        <v>284</v>
      </c>
      <c r="D158" s="205" t="s">
        <v>133</v>
      </c>
      <c r="E158" s="206" t="s">
        <v>1109</v>
      </c>
      <c r="F158" s="207" t="s">
        <v>1110</v>
      </c>
      <c r="G158" s="208" t="s">
        <v>356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42</v>
      </c>
      <c r="O158" s="84"/>
      <c r="P158" s="215">
        <f>O158*H158</f>
        <v>0</v>
      </c>
      <c r="Q158" s="215">
        <v>0.00088999999999999995</v>
      </c>
      <c r="R158" s="215">
        <f>Q158*H158</f>
        <v>0.00088999999999999995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235</v>
      </c>
      <c r="AT158" s="217" t="s">
        <v>133</v>
      </c>
      <c r="AU158" s="217" t="s">
        <v>81</v>
      </c>
      <c r="AY158" s="17" t="s">
        <v>131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79</v>
      </c>
      <c r="BK158" s="218">
        <f>ROUND(I158*H158,2)</f>
        <v>0</v>
      </c>
      <c r="BL158" s="17" t="s">
        <v>235</v>
      </c>
      <c r="BM158" s="217" t="s">
        <v>1111</v>
      </c>
    </row>
    <row r="159" s="2" customFormat="1">
      <c r="A159" s="38"/>
      <c r="B159" s="39"/>
      <c r="C159" s="40"/>
      <c r="D159" s="219" t="s">
        <v>139</v>
      </c>
      <c r="E159" s="40"/>
      <c r="F159" s="220" t="s">
        <v>1112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81</v>
      </c>
    </row>
    <row r="160" s="2" customFormat="1" ht="24.15" customHeight="1">
      <c r="A160" s="38"/>
      <c r="B160" s="39"/>
      <c r="C160" s="205" t="s">
        <v>290</v>
      </c>
      <c r="D160" s="205" t="s">
        <v>133</v>
      </c>
      <c r="E160" s="206" t="s">
        <v>1113</v>
      </c>
      <c r="F160" s="207" t="s">
        <v>1114</v>
      </c>
      <c r="G160" s="208" t="s">
        <v>356</v>
      </c>
      <c r="H160" s="209">
        <v>1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42</v>
      </c>
      <c r="O160" s="84"/>
      <c r="P160" s="215">
        <f>O160*H160</f>
        <v>0</v>
      </c>
      <c r="Q160" s="215">
        <v>0.0017899999999999999</v>
      </c>
      <c r="R160" s="215">
        <f>Q160*H160</f>
        <v>0.0017899999999999999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235</v>
      </c>
      <c r="AT160" s="217" t="s">
        <v>133</v>
      </c>
      <c r="AU160" s="217" t="s">
        <v>81</v>
      </c>
      <c r="AY160" s="17" t="s">
        <v>131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79</v>
      </c>
      <c r="BK160" s="218">
        <f>ROUND(I160*H160,2)</f>
        <v>0</v>
      </c>
      <c r="BL160" s="17" t="s">
        <v>235</v>
      </c>
      <c r="BM160" s="217" t="s">
        <v>1115</v>
      </c>
    </row>
    <row r="161" s="2" customFormat="1">
      <c r="A161" s="38"/>
      <c r="B161" s="39"/>
      <c r="C161" s="40"/>
      <c r="D161" s="219" t="s">
        <v>139</v>
      </c>
      <c r="E161" s="40"/>
      <c r="F161" s="220" t="s">
        <v>1116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139</v>
      </c>
      <c r="AU161" s="17" t="s">
        <v>81</v>
      </c>
    </row>
    <row r="162" s="2" customFormat="1" ht="21.75" customHeight="1">
      <c r="A162" s="38"/>
      <c r="B162" s="39"/>
      <c r="C162" s="205" t="s">
        <v>296</v>
      </c>
      <c r="D162" s="205" t="s">
        <v>133</v>
      </c>
      <c r="E162" s="206" t="s">
        <v>1117</v>
      </c>
      <c r="F162" s="207" t="s">
        <v>1118</v>
      </c>
      <c r="G162" s="208" t="s">
        <v>158</v>
      </c>
      <c r="H162" s="209">
        <v>2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42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235</v>
      </c>
      <c r="AT162" s="217" t="s">
        <v>133</v>
      </c>
      <c r="AU162" s="217" t="s">
        <v>81</v>
      </c>
      <c r="AY162" s="17" t="s">
        <v>131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79</v>
      </c>
      <c r="BK162" s="218">
        <f>ROUND(I162*H162,2)</f>
        <v>0</v>
      </c>
      <c r="BL162" s="17" t="s">
        <v>235</v>
      </c>
      <c r="BM162" s="217" t="s">
        <v>1119</v>
      </c>
    </row>
    <row r="163" s="2" customFormat="1" ht="21.75" customHeight="1">
      <c r="A163" s="38"/>
      <c r="B163" s="39"/>
      <c r="C163" s="205" t="s">
        <v>304</v>
      </c>
      <c r="D163" s="205" t="s">
        <v>133</v>
      </c>
      <c r="E163" s="206" t="s">
        <v>1120</v>
      </c>
      <c r="F163" s="207" t="s">
        <v>1121</v>
      </c>
      <c r="G163" s="208" t="s">
        <v>158</v>
      </c>
      <c r="H163" s="209">
        <v>4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42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235</v>
      </c>
      <c r="AT163" s="217" t="s">
        <v>133</v>
      </c>
      <c r="AU163" s="217" t="s">
        <v>81</v>
      </c>
      <c r="AY163" s="17" t="s">
        <v>131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79</v>
      </c>
      <c r="BK163" s="218">
        <f>ROUND(I163*H163,2)</f>
        <v>0</v>
      </c>
      <c r="BL163" s="17" t="s">
        <v>235</v>
      </c>
      <c r="BM163" s="217" t="s">
        <v>1122</v>
      </c>
    </row>
    <row r="164" s="14" customFormat="1">
      <c r="A164" s="14"/>
      <c r="B164" s="235"/>
      <c r="C164" s="236"/>
      <c r="D164" s="226" t="s">
        <v>141</v>
      </c>
      <c r="E164" s="237" t="s">
        <v>19</v>
      </c>
      <c r="F164" s="238" t="s">
        <v>137</v>
      </c>
      <c r="G164" s="236"/>
      <c r="H164" s="239">
        <v>4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141</v>
      </c>
      <c r="AU164" s="245" t="s">
        <v>81</v>
      </c>
      <c r="AV164" s="14" t="s">
        <v>81</v>
      </c>
      <c r="AW164" s="14" t="s">
        <v>33</v>
      </c>
      <c r="AX164" s="14" t="s">
        <v>79</v>
      </c>
      <c r="AY164" s="245" t="s">
        <v>131</v>
      </c>
    </row>
    <row r="165" s="2" customFormat="1" ht="21.75" customHeight="1">
      <c r="A165" s="38"/>
      <c r="B165" s="39"/>
      <c r="C165" s="205" t="s">
        <v>309</v>
      </c>
      <c r="D165" s="205" t="s">
        <v>133</v>
      </c>
      <c r="E165" s="206" t="s">
        <v>1123</v>
      </c>
      <c r="F165" s="207" t="s">
        <v>1124</v>
      </c>
      <c r="G165" s="208" t="s">
        <v>158</v>
      </c>
      <c r="H165" s="209">
        <v>10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42</v>
      </c>
      <c r="O165" s="84"/>
      <c r="P165" s="215">
        <f>O165*H165</f>
        <v>0</v>
      </c>
      <c r="Q165" s="215">
        <v>0.00071000000000000002</v>
      </c>
      <c r="R165" s="215">
        <f>Q165*H165</f>
        <v>0.0071000000000000004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235</v>
      </c>
      <c r="AT165" s="217" t="s">
        <v>133</v>
      </c>
      <c r="AU165" s="217" t="s">
        <v>81</v>
      </c>
      <c r="AY165" s="17" t="s">
        <v>131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79</v>
      </c>
      <c r="BK165" s="218">
        <f>ROUND(I165*H165,2)</f>
        <v>0</v>
      </c>
      <c r="BL165" s="17" t="s">
        <v>235</v>
      </c>
      <c r="BM165" s="217" t="s">
        <v>1125</v>
      </c>
    </row>
    <row r="166" s="2" customFormat="1">
      <c r="A166" s="38"/>
      <c r="B166" s="39"/>
      <c r="C166" s="40"/>
      <c r="D166" s="219" t="s">
        <v>139</v>
      </c>
      <c r="E166" s="40"/>
      <c r="F166" s="220" t="s">
        <v>1126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81</v>
      </c>
    </row>
    <row r="167" s="2" customFormat="1" ht="21.75" customHeight="1">
      <c r="A167" s="38"/>
      <c r="B167" s="39"/>
      <c r="C167" s="205" t="s">
        <v>314</v>
      </c>
      <c r="D167" s="205" t="s">
        <v>133</v>
      </c>
      <c r="E167" s="206" t="s">
        <v>1127</v>
      </c>
      <c r="F167" s="207" t="s">
        <v>1128</v>
      </c>
      <c r="G167" s="208" t="s">
        <v>158</v>
      </c>
      <c r="H167" s="209">
        <v>2</v>
      </c>
      <c r="I167" s="210"/>
      <c r="J167" s="211">
        <f>ROUND(I167*H167,2)</f>
        <v>0</v>
      </c>
      <c r="K167" s="212"/>
      <c r="L167" s="44"/>
      <c r="M167" s="213" t="s">
        <v>19</v>
      </c>
      <c r="N167" s="214" t="s">
        <v>42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235</v>
      </c>
      <c r="AT167" s="217" t="s">
        <v>133</v>
      </c>
      <c r="AU167" s="217" t="s">
        <v>81</v>
      </c>
      <c r="AY167" s="17" t="s">
        <v>131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79</v>
      </c>
      <c r="BK167" s="218">
        <f>ROUND(I167*H167,2)</f>
        <v>0</v>
      </c>
      <c r="BL167" s="17" t="s">
        <v>235</v>
      </c>
      <c r="BM167" s="217" t="s">
        <v>1129</v>
      </c>
    </row>
    <row r="168" s="2" customFormat="1" ht="24.15" customHeight="1">
      <c r="A168" s="38"/>
      <c r="B168" s="39"/>
      <c r="C168" s="205" t="s">
        <v>321</v>
      </c>
      <c r="D168" s="205" t="s">
        <v>133</v>
      </c>
      <c r="E168" s="206" t="s">
        <v>1130</v>
      </c>
      <c r="F168" s="207" t="s">
        <v>1131</v>
      </c>
      <c r="G168" s="208" t="s">
        <v>356</v>
      </c>
      <c r="H168" s="209">
        <v>5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42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235</v>
      </c>
      <c r="AT168" s="217" t="s">
        <v>133</v>
      </c>
      <c r="AU168" s="217" t="s">
        <v>81</v>
      </c>
      <c r="AY168" s="17" t="s">
        <v>131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79</v>
      </c>
      <c r="BK168" s="218">
        <f>ROUND(I168*H168,2)</f>
        <v>0</v>
      </c>
      <c r="BL168" s="17" t="s">
        <v>235</v>
      </c>
      <c r="BM168" s="217" t="s">
        <v>1132</v>
      </c>
    </row>
    <row r="169" s="2" customFormat="1" ht="24.15" customHeight="1">
      <c r="A169" s="38"/>
      <c r="B169" s="39"/>
      <c r="C169" s="205" t="s">
        <v>330</v>
      </c>
      <c r="D169" s="205" t="s">
        <v>133</v>
      </c>
      <c r="E169" s="206" t="s">
        <v>1133</v>
      </c>
      <c r="F169" s="207" t="s">
        <v>1134</v>
      </c>
      <c r="G169" s="208" t="s">
        <v>356</v>
      </c>
      <c r="H169" s="209">
        <v>1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42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235</v>
      </c>
      <c r="AT169" s="217" t="s">
        <v>133</v>
      </c>
      <c r="AU169" s="217" t="s">
        <v>81</v>
      </c>
      <c r="AY169" s="17" t="s">
        <v>131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79</v>
      </c>
      <c r="BK169" s="218">
        <f>ROUND(I169*H169,2)</f>
        <v>0</v>
      </c>
      <c r="BL169" s="17" t="s">
        <v>235</v>
      </c>
      <c r="BM169" s="217" t="s">
        <v>1135</v>
      </c>
    </row>
    <row r="170" s="2" customFormat="1" ht="24.15" customHeight="1">
      <c r="A170" s="38"/>
      <c r="B170" s="39"/>
      <c r="C170" s="205" t="s">
        <v>335</v>
      </c>
      <c r="D170" s="205" t="s">
        <v>133</v>
      </c>
      <c r="E170" s="206" t="s">
        <v>1136</v>
      </c>
      <c r="F170" s="207" t="s">
        <v>1137</v>
      </c>
      <c r="G170" s="208" t="s">
        <v>356</v>
      </c>
      <c r="H170" s="209">
        <v>2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42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235</v>
      </c>
      <c r="AT170" s="217" t="s">
        <v>133</v>
      </c>
      <c r="AU170" s="217" t="s">
        <v>81</v>
      </c>
      <c r="AY170" s="17" t="s">
        <v>131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79</v>
      </c>
      <c r="BK170" s="218">
        <f>ROUND(I170*H170,2)</f>
        <v>0</v>
      </c>
      <c r="BL170" s="17" t="s">
        <v>235</v>
      </c>
      <c r="BM170" s="217" t="s">
        <v>1138</v>
      </c>
    </row>
    <row r="171" s="2" customFormat="1" ht="37.8" customHeight="1">
      <c r="A171" s="38"/>
      <c r="B171" s="39"/>
      <c r="C171" s="205" t="s">
        <v>342</v>
      </c>
      <c r="D171" s="205" t="s">
        <v>133</v>
      </c>
      <c r="E171" s="206" t="s">
        <v>1139</v>
      </c>
      <c r="F171" s="207" t="s">
        <v>1140</v>
      </c>
      <c r="G171" s="208" t="s">
        <v>356</v>
      </c>
      <c r="H171" s="209">
        <v>1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42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235</v>
      </c>
      <c r="AT171" s="217" t="s">
        <v>133</v>
      </c>
      <c r="AU171" s="217" t="s">
        <v>81</v>
      </c>
      <c r="AY171" s="17" t="s">
        <v>131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79</v>
      </c>
      <c r="BK171" s="218">
        <f>ROUND(I171*H171,2)</f>
        <v>0</v>
      </c>
      <c r="BL171" s="17" t="s">
        <v>235</v>
      </c>
      <c r="BM171" s="217" t="s">
        <v>1141</v>
      </c>
    </row>
    <row r="172" s="2" customFormat="1" ht="24.15" customHeight="1">
      <c r="A172" s="38"/>
      <c r="B172" s="39"/>
      <c r="C172" s="205" t="s">
        <v>347</v>
      </c>
      <c r="D172" s="205" t="s">
        <v>133</v>
      </c>
      <c r="E172" s="206" t="s">
        <v>1142</v>
      </c>
      <c r="F172" s="207" t="s">
        <v>1143</v>
      </c>
      <c r="G172" s="208" t="s">
        <v>158</v>
      </c>
      <c r="H172" s="209">
        <v>18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42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235</v>
      </c>
      <c r="AT172" s="217" t="s">
        <v>133</v>
      </c>
      <c r="AU172" s="217" t="s">
        <v>81</v>
      </c>
      <c r="AY172" s="17" t="s">
        <v>131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79</v>
      </c>
      <c r="BK172" s="218">
        <f>ROUND(I172*H172,2)</f>
        <v>0</v>
      </c>
      <c r="BL172" s="17" t="s">
        <v>235</v>
      </c>
      <c r="BM172" s="217" t="s">
        <v>1144</v>
      </c>
    </row>
    <row r="173" s="14" customFormat="1">
      <c r="A173" s="14"/>
      <c r="B173" s="235"/>
      <c r="C173" s="236"/>
      <c r="D173" s="226" t="s">
        <v>141</v>
      </c>
      <c r="E173" s="237" t="s">
        <v>19</v>
      </c>
      <c r="F173" s="238" t="s">
        <v>1145</v>
      </c>
      <c r="G173" s="236"/>
      <c r="H173" s="239">
        <v>18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141</v>
      </c>
      <c r="AU173" s="245" t="s">
        <v>81</v>
      </c>
      <c r="AV173" s="14" t="s">
        <v>81</v>
      </c>
      <c r="AW173" s="14" t="s">
        <v>33</v>
      </c>
      <c r="AX173" s="14" t="s">
        <v>79</v>
      </c>
      <c r="AY173" s="245" t="s">
        <v>131</v>
      </c>
    </row>
    <row r="174" s="2" customFormat="1" ht="24.15" customHeight="1">
      <c r="A174" s="38"/>
      <c r="B174" s="39"/>
      <c r="C174" s="205" t="s">
        <v>353</v>
      </c>
      <c r="D174" s="205" t="s">
        <v>133</v>
      </c>
      <c r="E174" s="206" t="s">
        <v>1146</v>
      </c>
      <c r="F174" s="207" t="s">
        <v>1147</v>
      </c>
      <c r="G174" s="208" t="s">
        <v>356</v>
      </c>
      <c r="H174" s="209">
        <v>3</v>
      </c>
      <c r="I174" s="210"/>
      <c r="J174" s="211">
        <f>ROUND(I174*H174,2)</f>
        <v>0</v>
      </c>
      <c r="K174" s="212"/>
      <c r="L174" s="44"/>
      <c r="M174" s="213" t="s">
        <v>19</v>
      </c>
      <c r="N174" s="214" t="s">
        <v>42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235</v>
      </c>
      <c r="AT174" s="217" t="s">
        <v>133</v>
      </c>
      <c r="AU174" s="217" t="s">
        <v>81</v>
      </c>
      <c r="AY174" s="17" t="s">
        <v>131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79</v>
      </c>
      <c r="BK174" s="218">
        <f>ROUND(I174*H174,2)</f>
        <v>0</v>
      </c>
      <c r="BL174" s="17" t="s">
        <v>235</v>
      </c>
      <c r="BM174" s="217" t="s">
        <v>1148</v>
      </c>
    </row>
    <row r="175" s="2" customFormat="1">
      <c r="A175" s="38"/>
      <c r="B175" s="39"/>
      <c r="C175" s="40"/>
      <c r="D175" s="219" t="s">
        <v>139</v>
      </c>
      <c r="E175" s="40"/>
      <c r="F175" s="220" t="s">
        <v>1149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81</v>
      </c>
    </row>
    <row r="176" s="2" customFormat="1" ht="21.75" customHeight="1">
      <c r="A176" s="38"/>
      <c r="B176" s="39"/>
      <c r="C176" s="205" t="s">
        <v>361</v>
      </c>
      <c r="D176" s="205" t="s">
        <v>133</v>
      </c>
      <c r="E176" s="206" t="s">
        <v>1150</v>
      </c>
      <c r="F176" s="207" t="s">
        <v>1151</v>
      </c>
      <c r="G176" s="208" t="s">
        <v>158</v>
      </c>
      <c r="H176" s="209">
        <v>5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42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235</v>
      </c>
      <c r="AT176" s="217" t="s">
        <v>133</v>
      </c>
      <c r="AU176" s="217" t="s">
        <v>81</v>
      </c>
      <c r="AY176" s="17" t="s">
        <v>131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79</v>
      </c>
      <c r="BK176" s="218">
        <f>ROUND(I176*H176,2)</f>
        <v>0</v>
      </c>
      <c r="BL176" s="17" t="s">
        <v>235</v>
      </c>
      <c r="BM176" s="217" t="s">
        <v>1152</v>
      </c>
    </row>
    <row r="177" s="2" customFormat="1">
      <c r="A177" s="38"/>
      <c r="B177" s="39"/>
      <c r="C177" s="40"/>
      <c r="D177" s="219" t="s">
        <v>139</v>
      </c>
      <c r="E177" s="40"/>
      <c r="F177" s="220" t="s">
        <v>1153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81</v>
      </c>
    </row>
    <row r="178" s="2" customFormat="1" ht="44.25" customHeight="1">
      <c r="A178" s="38"/>
      <c r="B178" s="39"/>
      <c r="C178" s="205" t="s">
        <v>367</v>
      </c>
      <c r="D178" s="205" t="s">
        <v>133</v>
      </c>
      <c r="E178" s="206" t="s">
        <v>1154</v>
      </c>
      <c r="F178" s="207" t="s">
        <v>1155</v>
      </c>
      <c r="G178" s="208" t="s">
        <v>700</v>
      </c>
      <c r="H178" s="269"/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42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235</v>
      </c>
      <c r="AT178" s="217" t="s">
        <v>133</v>
      </c>
      <c r="AU178" s="217" t="s">
        <v>81</v>
      </c>
      <c r="AY178" s="17" t="s">
        <v>131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79</v>
      </c>
      <c r="BK178" s="218">
        <f>ROUND(I178*H178,2)</f>
        <v>0</v>
      </c>
      <c r="BL178" s="17" t="s">
        <v>235</v>
      </c>
      <c r="BM178" s="217" t="s">
        <v>1156</v>
      </c>
    </row>
    <row r="179" s="12" customFormat="1" ht="22.8" customHeight="1">
      <c r="A179" s="12"/>
      <c r="B179" s="189"/>
      <c r="C179" s="190"/>
      <c r="D179" s="191" t="s">
        <v>70</v>
      </c>
      <c r="E179" s="203" t="s">
        <v>1157</v>
      </c>
      <c r="F179" s="203" t="s">
        <v>1158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SUM(P180:P193)</f>
        <v>0</v>
      </c>
      <c r="Q179" s="197"/>
      <c r="R179" s="198">
        <f>SUM(R180:R193)</f>
        <v>0.018800000000000004</v>
      </c>
      <c r="S179" s="197"/>
      <c r="T179" s="199">
        <f>SUM(T180:T193)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81</v>
      </c>
      <c r="AT179" s="201" t="s">
        <v>70</v>
      </c>
      <c r="AU179" s="201" t="s">
        <v>79</v>
      </c>
      <c r="AY179" s="200" t="s">
        <v>131</v>
      </c>
      <c r="BK179" s="202">
        <f>SUM(BK180:BK193)</f>
        <v>0</v>
      </c>
    </row>
    <row r="180" s="2" customFormat="1" ht="24.15" customHeight="1">
      <c r="A180" s="38"/>
      <c r="B180" s="39"/>
      <c r="C180" s="205" t="s">
        <v>377</v>
      </c>
      <c r="D180" s="205" t="s">
        <v>133</v>
      </c>
      <c r="E180" s="206" t="s">
        <v>1159</v>
      </c>
      <c r="F180" s="207" t="s">
        <v>1160</v>
      </c>
      <c r="G180" s="208" t="s">
        <v>957</v>
      </c>
      <c r="H180" s="209">
        <v>5</v>
      </c>
      <c r="I180" s="210"/>
      <c r="J180" s="211">
        <f>ROUND(I180*H180,2)</f>
        <v>0</v>
      </c>
      <c r="K180" s="212"/>
      <c r="L180" s="44"/>
      <c r="M180" s="213" t="s">
        <v>19</v>
      </c>
      <c r="N180" s="214" t="s">
        <v>42</v>
      </c>
      <c r="O180" s="84"/>
      <c r="P180" s="215">
        <f>O180*H180</f>
        <v>0</v>
      </c>
      <c r="Q180" s="215">
        <v>0.0033600000000000001</v>
      </c>
      <c r="R180" s="215">
        <f>Q180*H180</f>
        <v>0.016800000000000002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235</v>
      </c>
      <c r="AT180" s="217" t="s">
        <v>133</v>
      </c>
      <c r="AU180" s="217" t="s">
        <v>81</v>
      </c>
      <c r="AY180" s="17" t="s">
        <v>131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79</v>
      </c>
      <c r="BK180" s="218">
        <f>ROUND(I180*H180,2)</f>
        <v>0</v>
      </c>
      <c r="BL180" s="17" t="s">
        <v>235</v>
      </c>
      <c r="BM180" s="217" t="s">
        <v>1161</v>
      </c>
    </row>
    <row r="181" s="2" customFormat="1">
      <c r="A181" s="38"/>
      <c r="B181" s="39"/>
      <c r="C181" s="40"/>
      <c r="D181" s="219" t="s">
        <v>139</v>
      </c>
      <c r="E181" s="40"/>
      <c r="F181" s="220" t="s">
        <v>1162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139</v>
      </c>
      <c r="AU181" s="17" t="s">
        <v>81</v>
      </c>
    </row>
    <row r="182" s="2" customFormat="1" ht="33" customHeight="1">
      <c r="A182" s="38"/>
      <c r="B182" s="39"/>
      <c r="C182" s="205" t="s">
        <v>383</v>
      </c>
      <c r="D182" s="205" t="s">
        <v>133</v>
      </c>
      <c r="E182" s="206" t="s">
        <v>1163</v>
      </c>
      <c r="F182" s="207" t="s">
        <v>1164</v>
      </c>
      <c r="G182" s="208" t="s">
        <v>158</v>
      </c>
      <c r="H182" s="209">
        <v>50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42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235</v>
      </c>
      <c r="AT182" s="217" t="s">
        <v>133</v>
      </c>
      <c r="AU182" s="217" t="s">
        <v>81</v>
      </c>
      <c r="AY182" s="17" t="s">
        <v>131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79</v>
      </c>
      <c r="BK182" s="218">
        <f>ROUND(I182*H182,2)</f>
        <v>0</v>
      </c>
      <c r="BL182" s="17" t="s">
        <v>235</v>
      </c>
      <c r="BM182" s="217" t="s">
        <v>1165</v>
      </c>
    </row>
    <row r="183" s="2" customFormat="1" ht="49.05" customHeight="1">
      <c r="A183" s="38"/>
      <c r="B183" s="39"/>
      <c r="C183" s="205" t="s">
        <v>390</v>
      </c>
      <c r="D183" s="205" t="s">
        <v>133</v>
      </c>
      <c r="E183" s="206" t="s">
        <v>1166</v>
      </c>
      <c r="F183" s="207" t="s">
        <v>1167</v>
      </c>
      <c r="G183" s="208" t="s">
        <v>158</v>
      </c>
      <c r="H183" s="209">
        <v>50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42</v>
      </c>
      <c r="O183" s="84"/>
      <c r="P183" s="215">
        <f>O183*H183</f>
        <v>0</v>
      </c>
      <c r="Q183" s="215">
        <v>4.0000000000000003E-05</v>
      </c>
      <c r="R183" s="215">
        <f>Q183*H183</f>
        <v>0.002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235</v>
      </c>
      <c r="AT183" s="217" t="s">
        <v>133</v>
      </c>
      <c r="AU183" s="217" t="s">
        <v>81</v>
      </c>
      <c r="AY183" s="17" t="s">
        <v>131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79</v>
      </c>
      <c r="BK183" s="218">
        <f>ROUND(I183*H183,2)</f>
        <v>0</v>
      </c>
      <c r="BL183" s="17" t="s">
        <v>235</v>
      </c>
      <c r="BM183" s="217" t="s">
        <v>1168</v>
      </c>
    </row>
    <row r="184" s="2" customFormat="1">
      <c r="A184" s="38"/>
      <c r="B184" s="39"/>
      <c r="C184" s="40"/>
      <c r="D184" s="219" t="s">
        <v>139</v>
      </c>
      <c r="E184" s="40"/>
      <c r="F184" s="220" t="s">
        <v>1169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81</v>
      </c>
    </row>
    <row r="185" s="2" customFormat="1" ht="24.15" customHeight="1">
      <c r="A185" s="38"/>
      <c r="B185" s="39"/>
      <c r="C185" s="205" t="s">
        <v>398</v>
      </c>
      <c r="D185" s="205" t="s">
        <v>133</v>
      </c>
      <c r="E185" s="206" t="s">
        <v>1170</v>
      </c>
      <c r="F185" s="207" t="s">
        <v>1171</v>
      </c>
      <c r="G185" s="208" t="s">
        <v>356</v>
      </c>
      <c r="H185" s="209">
        <v>15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42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235</v>
      </c>
      <c r="AT185" s="217" t="s">
        <v>133</v>
      </c>
      <c r="AU185" s="217" t="s">
        <v>81</v>
      </c>
      <c r="AY185" s="17" t="s">
        <v>131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79</v>
      </c>
      <c r="BK185" s="218">
        <f>ROUND(I185*H185,2)</f>
        <v>0</v>
      </c>
      <c r="BL185" s="17" t="s">
        <v>235</v>
      </c>
      <c r="BM185" s="217" t="s">
        <v>1172</v>
      </c>
    </row>
    <row r="186" s="2" customFormat="1" ht="33" customHeight="1">
      <c r="A186" s="38"/>
      <c r="B186" s="39"/>
      <c r="C186" s="205" t="s">
        <v>404</v>
      </c>
      <c r="D186" s="205" t="s">
        <v>133</v>
      </c>
      <c r="E186" s="206" t="s">
        <v>1173</v>
      </c>
      <c r="F186" s="207" t="s">
        <v>1174</v>
      </c>
      <c r="G186" s="208" t="s">
        <v>356</v>
      </c>
      <c r="H186" s="209">
        <v>8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42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235</v>
      </c>
      <c r="AT186" s="217" t="s">
        <v>133</v>
      </c>
      <c r="AU186" s="217" t="s">
        <v>81</v>
      </c>
      <c r="AY186" s="17" t="s">
        <v>131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79</v>
      </c>
      <c r="BK186" s="218">
        <f>ROUND(I186*H186,2)</f>
        <v>0</v>
      </c>
      <c r="BL186" s="17" t="s">
        <v>235</v>
      </c>
      <c r="BM186" s="217" t="s">
        <v>1175</v>
      </c>
    </row>
    <row r="187" s="2" customFormat="1">
      <c r="A187" s="38"/>
      <c r="B187" s="39"/>
      <c r="C187" s="40"/>
      <c r="D187" s="219" t="s">
        <v>139</v>
      </c>
      <c r="E187" s="40"/>
      <c r="F187" s="220" t="s">
        <v>1176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139</v>
      </c>
      <c r="AU187" s="17" t="s">
        <v>81</v>
      </c>
    </row>
    <row r="188" s="2" customFormat="1" ht="24.15" customHeight="1">
      <c r="A188" s="38"/>
      <c r="B188" s="39"/>
      <c r="C188" s="205" t="s">
        <v>411</v>
      </c>
      <c r="D188" s="205" t="s">
        <v>133</v>
      </c>
      <c r="E188" s="206" t="s">
        <v>1177</v>
      </c>
      <c r="F188" s="207" t="s">
        <v>1178</v>
      </c>
      <c r="G188" s="208" t="s">
        <v>356</v>
      </c>
      <c r="H188" s="209">
        <v>3</v>
      </c>
      <c r="I188" s="210"/>
      <c r="J188" s="211">
        <f>ROUND(I188*H188,2)</f>
        <v>0</v>
      </c>
      <c r="K188" s="212"/>
      <c r="L188" s="44"/>
      <c r="M188" s="213" t="s">
        <v>19</v>
      </c>
      <c r="N188" s="214" t="s">
        <v>42</v>
      </c>
      <c r="O188" s="84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235</v>
      </c>
      <c r="AT188" s="217" t="s">
        <v>133</v>
      </c>
      <c r="AU188" s="217" t="s">
        <v>81</v>
      </c>
      <c r="AY188" s="17" t="s">
        <v>131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79</v>
      </c>
      <c r="BK188" s="218">
        <f>ROUND(I188*H188,2)</f>
        <v>0</v>
      </c>
      <c r="BL188" s="17" t="s">
        <v>235</v>
      </c>
      <c r="BM188" s="217" t="s">
        <v>1179</v>
      </c>
    </row>
    <row r="189" s="2" customFormat="1" ht="21.75" customHeight="1">
      <c r="A189" s="38"/>
      <c r="B189" s="39"/>
      <c r="C189" s="205" t="s">
        <v>417</v>
      </c>
      <c r="D189" s="205" t="s">
        <v>133</v>
      </c>
      <c r="E189" s="206" t="s">
        <v>1180</v>
      </c>
      <c r="F189" s="207" t="s">
        <v>1181</v>
      </c>
      <c r="G189" s="208" t="s">
        <v>1182</v>
      </c>
      <c r="H189" s="209">
        <v>6</v>
      </c>
      <c r="I189" s="210"/>
      <c r="J189" s="211">
        <f>ROUND(I189*H189,2)</f>
        <v>0</v>
      </c>
      <c r="K189" s="212"/>
      <c r="L189" s="44"/>
      <c r="M189" s="213" t="s">
        <v>19</v>
      </c>
      <c r="N189" s="214" t="s">
        <v>42</v>
      </c>
      <c r="O189" s="8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235</v>
      </c>
      <c r="AT189" s="217" t="s">
        <v>133</v>
      </c>
      <c r="AU189" s="217" t="s">
        <v>81</v>
      </c>
      <c r="AY189" s="17" t="s">
        <v>131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7" t="s">
        <v>79</v>
      </c>
      <c r="BK189" s="218">
        <f>ROUND(I189*H189,2)</f>
        <v>0</v>
      </c>
      <c r="BL189" s="17" t="s">
        <v>235</v>
      </c>
      <c r="BM189" s="217" t="s">
        <v>1183</v>
      </c>
    </row>
    <row r="190" s="2" customFormat="1" ht="24.15" customHeight="1">
      <c r="A190" s="38"/>
      <c r="B190" s="39"/>
      <c r="C190" s="205" t="s">
        <v>423</v>
      </c>
      <c r="D190" s="205" t="s">
        <v>133</v>
      </c>
      <c r="E190" s="206" t="s">
        <v>1184</v>
      </c>
      <c r="F190" s="207" t="s">
        <v>1185</v>
      </c>
      <c r="G190" s="208" t="s">
        <v>356</v>
      </c>
      <c r="H190" s="209">
        <v>2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42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235</v>
      </c>
      <c r="AT190" s="217" t="s">
        <v>133</v>
      </c>
      <c r="AU190" s="217" t="s">
        <v>81</v>
      </c>
      <c r="AY190" s="17" t="s">
        <v>131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79</v>
      </c>
      <c r="BK190" s="218">
        <f>ROUND(I190*H190,2)</f>
        <v>0</v>
      </c>
      <c r="BL190" s="17" t="s">
        <v>235</v>
      </c>
      <c r="BM190" s="217" t="s">
        <v>1186</v>
      </c>
    </row>
    <row r="191" s="2" customFormat="1" ht="37.8" customHeight="1">
      <c r="A191" s="38"/>
      <c r="B191" s="39"/>
      <c r="C191" s="205" t="s">
        <v>430</v>
      </c>
      <c r="D191" s="205" t="s">
        <v>133</v>
      </c>
      <c r="E191" s="206" t="s">
        <v>1187</v>
      </c>
      <c r="F191" s="207" t="s">
        <v>1188</v>
      </c>
      <c r="G191" s="208" t="s">
        <v>158</v>
      </c>
      <c r="H191" s="209">
        <v>50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42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235</v>
      </c>
      <c r="AT191" s="217" t="s">
        <v>133</v>
      </c>
      <c r="AU191" s="217" t="s">
        <v>81</v>
      </c>
      <c r="AY191" s="17" t="s">
        <v>131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79</v>
      </c>
      <c r="BK191" s="218">
        <f>ROUND(I191*H191,2)</f>
        <v>0</v>
      </c>
      <c r="BL191" s="17" t="s">
        <v>235</v>
      </c>
      <c r="BM191" s="217" t="s">
        <v>1189</v>
      </c>
    </row>
    <row r="192" s="14" customFormat="1">
      <c r="A192" s="14"/>
      <c r="B192" s="235"/>
      <c r="C192" s="236"/>
      <c r="D192" s="226" t="s">
        <v>141</v>
      </c>
      <c r="E192" s="237" t="s">
        <v>19</v>
      </c>
      <c r="F192" s="238" t="s">
        <v>450</v>
      </c>
      <c r="G192" s="236"/>
      <c r="H192" s="239">
        <v>50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141</v>
      </c>
      <c r="AU192" s="245" t="s">
        <v>81</v>
      </c>
      <c r="AV192" s="14" t="s">
        <v>81</v>
      </c>
      <c r="AW192" s="14" t="s">
        <v>33</v>
      </c>
      <c r="AX192" s="14" t="s">
        <v>79</v>
      </c>
      <c r="AY192" s="245" t="s">
        <v>131</v>
      </c>
    </row>
    <row r="193" s="2" customFormat="1" ht="44.25" customHeight="1">
      <c r="A193" s="38"/>
      <c r="B193" s="39"/>
      <c r="C193" s="205" t="s">
        <v>437</v>
      </c>
      <c r="D193" s="205" t="s">
        <v>133</v>
      </c>
      <c r="E193" s="206" t="s">
        <v>1190</v>
      </c>
      <c r="F193" s="207" t="s">
        <v>1191</v>
      </c>
      <c r="G193" s="208" t="s">
        <v>700</v>
      </c>
      <c r="H193" s="269"/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42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235</v>
      </c>
      <c r="AT193" s="217" t="s">
        <v>133</v>
      </c>
      <c r="AU193" s="217" t="s">
        <v>81</v>
      </c>
      <c r="AY193" s="17" t="s">
        <v>131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79</v>
      </c>
      <c r="BK193" s="218">
        <f>ROUND(I193*H193,2)</f>
        <v>0</v>
      </c>
      <c r="BL193" s="17" t="s">
        <v>235</v>
      </c>
      <c r="BM193" s="217" t="s">
        <v>1192</v>
      </c>
    </row>
    <row r="194" s="12" customFormat="1" ht="22.8" customHeight="1">
      <c r="A194" s="12"/>
      <c r="B194" s="189"/>
      <c r="C194" s="190"/>
      <c r="D194" s="191" t="s">
        <v>70</v>
      </c>
      <c r="E194" s="203" t="s">
        <v>1193</v>
      </c>
      <c r="F194" s="203" t="s">
        <v>1194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SUM(P195:P228)</f>
        <v>0</v>
      </c>
      <c r="Q194" s="197"/>
      <c r="R194" s="198">
        <f>SUM(R195:R228)</f>
        <v>0.10872999999999999</v>
      </c>
      <c r="S194" s="197"/>
      <c r="T194" s="199">
        <f>SUM(T195:T228)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0" t="s">
        <v>81</v>
      </c>
      <c r="AT194" s="201" t="s">
        <v>70</v>
      </c>
      <c r="AU194" s="201" t="s">
        <v>79</v>
      </c>
      <c r="AY194" s="200" t="s">
        <v>131</v>
      </c>
      <c r="BK194" s="202">
        <f>SUM(BK195:BK228)</f>
        <v>0</v>
      </c>
    </row>
    <row r="195" s="2" customFormat="1" ht="24.15" customHeight="1">
      <c r="A195" s="38"/>
      <c r="B195" s="39"/>
      <c r="C195" s="205" t="s">
        <v>441</v>
      </c>
      <c r="D195" s="205" t="s">
        <v>133</v>
      </c>
      <c r="E195" s="206" t="s">
        <v>1195</v>
      </c>
      <c r="F195" s="207" t="s">
        <v>1196</v>
      </c>
      <c r="G195" s="208" t="s">
        <v>356</v>
      </c>
      <c r="H195" s="209">
        <v>1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42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235</v>
      </c>
      <c r="AT195" s="217" t="s">
        <v>133</v>
      </c>
      <c r="AU195" s="217" t="s">
        <v>81</v>
      </c>
      <c r="AY195" s="17" t="s">
        <v>131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79</v>
      </c>
      <c r="BK195" s="218">
        <f>ROUND(I195*H195,2)</f>
        <v>0</v>
      </c>
      <c r="BL195" s="17" t="s">
        <v>235</v>
      </c>
      <c r="BM195" s="217" t="s">
        <v>1197</v>
      </c>
    </row>
    <row r="196" s="2" customFormat="1" ht="21.75" customHeight="1">
      <c r="A196" s="38"/>
      <c r="B196" s="39"/>
      <c r="C196" s="257" t="s">
        <v>445</v>
      </c>
      <c r="D196" s="257" t="s">
        <v>274</v>
      </c>
      <c r="E196" s="258" t="s">
        <v>1198</v>
      </c>
      <c r="F196" s="259" t="s">
        <v>1199</v>
      </c>
      <c r="G196" s="260" t="s">
        <v>356</v>
      </c>
      <c r="H196" s="261">
        <v>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42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335</v>
      </c>
      <c r="AT196" s="217" t="s">
        <v>274</v>
      </c>
      <c r="AU196" s="217" t="s">
        <v>81</v>
      </c>
      <c r="AY196" s="17" t="s">
        <v>131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79</v>
      </c>
      <c r="BK196" s="218">
        <f>ROUND(I196*H196,2)</f>
        <v>0</v>
      </c>
      <c r="BL196" s="17" t="s">
        <v>235</v>
      </c>
      <c r="BM196" s="217" t="s">
        <v>1200</v>
      </c>
    </row>
    <row r="197" s="2" customFormat="1" ht="24.15" customHeight="1">
      <c r="A197" s="38"/>
      <c r="B197" s="39"/>
      <c r="C197" s="205" t="s">
        <v>450</v>
      </c>
      <c r="D197" s="205" t="s">
        <v>133</v>
      </c>
      <c r="E197" s="206" t="s">
        <v>1201</v>
      </c>
      <c r="F197" s="207" t="s">
        <v>1202</v>
      </c>
      <c r="G197" s="208" t="s">
        <v>356</v>
      </c>
      <c r="H197" s="209">
        <v>1</v>
      </c>
      <c r="I197" s="210"/>
      <c r="J197" s="211">
        <f>ROUND(I197*H197,2)</f>
        <v>0</v>
      </c>
      <c r="K197" s="212"/>
      <c r="L197" s="44"/>
      <c r="M197" s="213" t="s">
        <v>19</v>
      </c>
      <c r="N197" s="214" t="s">
        <v>42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235</v>
      </c>
      <c r="AT197" s="217" t="s">
        <v>133</v>
      </c>
      <c r="AU197" s="217" t="s">
        <v>81</v>
      </c>
      <c r="AY197" s="17" t="s">
        <v>131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79</v>
      </c>
      <c r="BK197" s="218">
        <f>ROUND(I197*H197,2)</f>
        <v>0</v>
      </c>
      <c r="BL197" s="17" t="s">
        <v>235</v>
      </c>
      <c r="BM197" s="217" t="s">
        <v>1203</v>
      </c>
    </row>
    <row r="198" s="2" customFormat="1" ht="16.5" customHeight="1">
      <c r="A198" s="38"/>
      <c r="B198" s="39"/>
      <c r="C198" s="257" t="s">
        <v>455</v>
      </c>
      <c r="D198" s="257" t="s">
        <v>274</v>
      </c>
      <c r="E198" s="258" t="s">
        <v>1204</v>
      </c>
      <c r="F198" s="259" t="s">
        <v>1205</v>
      </c>
      <c r="G198" s="260" t="s">
        <v>356</v>
      </c>
      <c r="H198" s="261">
        <v>1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42</v>
      </c>
      <c r="O198" s="84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335</v>
      </c>
      <c r="AT198" s="217" t="s">
        <v>274</v>
      </c>
      <c r="AU198" s="217" t="s">
        <v>81</v>
      </c>
      <c r="AY198" s="17" t="s">
        <v>131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79</v>
      </c>
      <c r="BK198" s="218">
        <f>ROUND(I198*H198,2)</f>
        <v>0</v>
      </c>
      <c r="BL198" s="17" t="s">
        <v>235</v>
      </c>
      <c r="BM198" s="217" t="s">
        <v>1206</v>
      </c>
    </row>
    <row r="199" s="2" customFormat="1" ht="21.75" customHeight="1">
      <c r="A199" s="38"/>
      <c r="B199" s="39"/>
      <c r="C199" s="205" t="s">
        <v>465</v>
      </c>
      <c r="D199" s="205" t="s">
        <v>133</v>
      </c>
      <c r="E199" s="206" t="s">
        <v>1207</v>
      </c>
      <c r="F199" s="207" t="s">
        <v>1208</v>
      </c>
      <c r="G199" s="208" t="s">
        <v>957</v>
      </c>
      <c r="H199" s="209">
        <v>3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42</v>
      </c>
      <c r="O199" s="84"/>
      <c r="P199" s="215">
        <f>O199*H199</f>
        <v>0</v>
      </c>
      <c r="Q199" s="215">
        <v>0.0032599999999999999</v>
      </c>
      <c r="R199" s="215">
        <f>Q199*H199</f>
        <v>0.0097800000000000005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235</v>
      </c>
      <c r="AT199" s="217" t="s">
        <v>133</v>
      </c>
      <c r="AU199" s="217" t="s">
        <v>81</v>
      </c>
      <c r="AY199" s="17" t="s">
        <v>131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79</v>
      </c>
      <c r="BK199" s="218">
        <f>ROUND(I199*H199,2)</f>
        <v>0</v>
      </c>
      <c r="BL199" s="17" t="s">
        <v>235</v>
      </c>
      <c r="BM199" s="217" t="s">
        <v>1209</v>
      </c>
    </row>
    <row r="200" s="2" customFormat="1">
      <c r="A200" s="38"/>
      <c r="B200" s="39"/>
      <c r="C200" s="40"/>
      <c r="D200" s="219" t="s">
        <v>139</v>
      </c>
      <c r="E200" s="40"/>
      <c r="F200" s="220" t="s">
        <v>1210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81</v>
      </c>
    </row>
    <row r="201" s="13" customFormat="1">
      <c r="A201" s="13"/>
      <c r="B201" s="224"/>
      <c r="C201" s="225"/>
      <c r="D201" s="226" t="s">
        <v>141</v>
      </c>
      <c r="E201" s="227" t="s">
        <v>19</v>
      </c>
      <c r="F201" s="228" t="s">
        <v>1211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81</v>
      </c>
      <c r="AV201" s="13" t="s">
        <v>79</v>
      </c>
      <c r="AW201" s="13" t="s">
        <v>33</v>
      </c>
      <c r="AX201" s="13" t="s">
        <v>71</v>
      </c>
      <c r="AY201" s="234" t="s">
        <v>131</v>
      </c>
    </row>
    <row r="202" s="14" customFormat="1">
      <c r="A202" s="14"/>
      <c r="B202" s="235"/>
      <c r="C202" s="236"/>
      <c r="D202" s="226" t="s">
        <v>141</v>
      </c>
      <c r="E202" s="237" t="s">
        <v>19</v>
      </c>
      <c r="F202" s="238" t="s">
        <v>149</v>
      </c>
      <c r="G202" s="236"/>
      <c r="H202" s="239">
        <v>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141</v>
      </c>
      <c r="AU202" s="245" t="s">
        <v>81</v>
      </c>
      <c r="AV202" s="14" t="s">
        <v>81</v>
      </c>
      <c r="AW202" s="14" t="s">
        <v>33</v>
      </c>
      <c r="AX202" s="14" t="s">
        <v>79</v>
      </c>
      <c r="AY202" s="245" t="s">
        <v>131</v>
      </c>
    </row>
    <row r="203" s="2" customFormat="1" ht="21.75" customHeight="1">
      <c r="A203" s="38"/>
      <c r="B203" s="39"/>
      <c r="C203" s="205" t="s">
        <v>470</v>
      </c>
      <c r="D203" s="205" t="s">
        <v>133</v>
      </c>
      <c r="E203" s="206" t="s">
        <v>1212</v>
      </c>
      <c r="F203" s="207" t="s">
        <v>1213</v>
      </c>
      <c r="G203" s="208" t="s">
        <v>957</v>
      </c>
      <c r="H203" s="209">
        <v>2</v>
      </c>
      <c r="I203" s="210"/>
      <c r="J203" s="211">
        <f>ROUND(I203*H203,2)</f>
        <v>0</v>
      </c>
      <c r="K203" s="212"/>
      <c r="L203" s="44"/>
      <c r="M203" s="213" t="s">
        <v>19</v>
      </c>
      <c r="N203" s="214" t="s">
        <v>42</v>
      </c>
      <c r="O203" s="84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235</v>
      </c>
      <c r="AT203" s="217" t="s">
        <v>133</v>
      </c>
      <c r="AU203" s="217" t="s">
        <v>81</v>
      </c>
      <c r="AY203" s="17" t="s">
        <v>131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79</v>
      </c>
      <c r="BK203" s="218">
        <f>ROUND(I203*H203,2)</f>
        <v>0</v>
      </c>
      <c r="BL203" s="17" t="s">
        <v>235</v>
      </c>
      <c r="BM203" s="217" t="s">
        <v>1214</v>
      </c>
    </row>
    <row r="204" s="13" customFormat="1">
      <c r="A204" s="13"/>
      <c r="B204" s="224"/>
      <c r="C204" s="225"/>
      <c r="D204" s="226" t="s">
        <v>141</v>
      </c>
      <c r="E204" s="227" t="s">
        <v>19</v>
      </c>
      <c r="F204" s="228" t="s">
        <v>1215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141</v>
      </c>
      <c r="AU204" s="234" t="s">
        <v>81</v>
      </c>
      <c r="AV204" s="13" t="s">
        <v>79</v>
      </c>
      <c r="AW204" s="13" t="s">
        <v>33</v>
      </c>
      <c r="AX204" s="13" t="s">
        <v>71</v>
      </c>
      <c r="AY204" s="234" t="s">
        <v>131</v>
      </c>
    </row>
    <row r="205" s="14" customFormat="1">
      <c r="A205" s="14"/>
      <c r="B205" s="235"/>
      <c r="C205" s="236"/>
      <c r="D205" s="226" t="s">
        <v>141</v>
      </c>
      <c r="E205" s="237" t="s">
        <v>19</v>
      </c>
      <c r="F205" s="238" t="s">
        <v>81</v>
      </c>
      <c r="G205" s="236"/>
      <c r="H205" s="239">
        <v>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141</v>
      </c>
      <c r="AU205" s="245" t="s">
        <v>81</v>
      </c>
      <c r="AV205" s="14" t="s">
        <v>81</v>
      </c>
      <c r="AW205" s="14" t="s">
        <v>33</v>
      </c>
      <c r="AX205" s="14" t="s">
        <v>79</v>
      </c>
      <c r="AY205" s="245" t="s">
        <v>131</v>
      </c>
    </row>
    <row r="206" s="2" customFormat="1" ht="16.5" customHeight="1">
      <c r="A206" s="38"/>
      <c r="B206" s="39"/>
      <c r="C206" s="257" t="s">
        <v>475</v>
      </c>
      <c r="D206" s="257" t="s">
        <v>274</v>
      </c>
      <c r="E206" s="258" t="s">
        <v>1216</v>
      </c>
      <c r="F206" s="259" t="s">
        <v>1217</v>
      </c>
      <c r="G206" s="260" t="s">
        <v>356</v>
      </c>
      <c r="H206" s="261">
        <v>2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42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335</v>
      </c>
      <c r="AT206" s="217" t="s">
        <v>274</v>
      </c>
      <c r="AU206" s="217" t="s">
        <v>81</v>
      </c>
      <c r="AY206" s="17" t="s">
        <v>131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79</v>
      </c>
      <c r="BK206" s="218">
        <f>ROUND(I206*H206,2)</f>
        <v>0</v>
      </c>
      <c r="BL206" s="17" t="s">
        <v>235</v>
      </c>
      <c r="BM206" s="217" t="s">
        <v>1218</v>
      </c>
    </row>
    <row r="207" s="2" customFormat="1" ht="24.15" customHeight="1">
      <c r="A207" s="38"/>
      <c r="B207" s="39"/>
      <c r="C207" s="205" t="s">
        <v>483</v>
      </c>
      <c r="D207" s="205" t="s">
        <v>133</v>
      </c>
      <c r="E207" s="206" t="s">
        <v>1219</v>
      </c>
      <c r="F207" s="207" t="s">
        <v>1220</v>
      </c>
      <c r="G207" s="208" t="s">
        <v>957</v>
      </c>
      <c r="H207" s="209">
        <v>2</v>
      </c>
      <c r="I207" s="210"/>
      <c r="J207" s="211">
        <f>ROUND(I207*H207,2)</f>
        <v>0</v>
      </c>
      <c r="K207" s="212"/>
      <c r="L207" s="44"/>
      <c r="M207" s="213" t="s">
        <v>19</v>
      </c>
      <c r="N207" s="214" t="s">
        <v>42</v>
      </c>
      <c r="O207" s="84"/>
      <c r="P207" s="215">
        <f>O207*H207</f>
        <v>0</v>
      </c>
      <c r="Q207" s="215">
        <v>0.00042999999999999999</v>
      </c>
      <c r="R207" s="215">
        <f>Q207*H207</f>
        <v>0.00085999999999999998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235</v>
      </c>
      <c r="AT207" s="217" t="s">
        <v>133</v>
      </c>
      <c r="AU207" s="217" t="s">
        <v>81</v>
      </c>
      <c r="AY207" s="17" t="s">
        <v>131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79</v>
      </c>
      <c r="BK207" s="218">
        <f>ROUND(I207*H207,2)</f>
        <v>0</v>
      </c>
      <c r="BL207" s="17" t="s">
        <v>235</v>
      </c>
      <c r="BM207" s="217" t="s">
        <v>1221</v>
      </c>
    </row>
    <row r="208" s="2" customFormat="1">
      <c r="A208" s="38"/>
      <c r="B208" s="39"/>
      <c r="C208" s="40"/>
      <c r="D208" s="219" t="s">
        <v>139</v>
      </c>
      <c r="E208" s="40"/>
      <c r="F208" s="220" t="s">
        <v>1222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81</v>
      </c>
    </row>
    <row r="209" s="13" customFormat="1">
      <c r="A209" s="13"/>
      <c r="B209" s="224"/>
      <c r="C209" s="225"/>
      <c r="D209" s="226" t="s">
        <v>141</v>
      </c>
      <c r="E209" s="227" t="s">
        <v>19</v>
      </c>
      <c r="F209" s="228" t="s">
        <v>1223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141</v>
      </c>
      <c r="AU209" s="234" t="s">
        <v>81</v>
      </c>
      <c r="AV209" s="13" t="s">
        <v>79</v>
      </c>
      <c r="AW209" s="13" t="s">
        <v>33</v>
      </c>
      <c r="AX209" s="13" t="s">
        <v>71</v>
      </c>
      <c r="AY209" s="234" t="s">
        <v>131</v>
      </c>
    </row>
    <row r="210" s="14" customFormat="1">
      <c r="A210" s="14"/>
      <c r="B210" s="235"/>
      <c r="C210" s="236"/>
      <c r="D210" s="226" t="s">
        <v>141</v>
      </c>
      <c r="E210" s="237" t="s">
        <v>19</v>
      </c>
      <c r="F210" s="238" t="s">
        <v>81</v>
      </c>
      <c r="G210" s="236"/>
      <c r="H210" s="239">
        <v>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141</v>
      </c>
      <c r="AU210" s="245" t="s">
        <v>81</v>
      </c>
      <c r="AV210" s="14" t="s">
        <v>81</v>
      </c>
      <c r="AW210" s="14" t="s">
        <v>33</v>
      </c>
      <c r="AX210" s="14" t="s">
        <v>79</v>
      </c>
      <c r="AY210" s="245" t="s">
        <v>131</v>
      </c>
    </row>
    <row r="211" s="2" customFormat="1" ht="33" customHeight="1">
      <c r="A211" s="38"/>
      <c r="B211" s="39"/>
      <c r="C211" s="205" t="s">
        <v>489</v>
      </c>
      <c r="D211" s="205" t="s">
        <v>133</v>
      </c>
      <c r="E211" s="206" t="s">
        <v>1224</v>
      </c>
      <c r="F211" s="207" t="s">
        <v>1225</v>
      </c>
      <c r="G211" s="208" t="s">
        <v>957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42</v>
      </c>
      <c r="O211" s="84"/>
      <c r="P211" s="215">
        <f>O211*H211</f>
        <v>0</v>
      </c>
      <c r="Q211" s="215">
        <v>0.014749999999999999</v>
      </c>
      <c r="R211" s="215">
        <f>Q211*H211</f>
        <v>0.014749999999999999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235</v>
      </c>
      <c r="AT211" s="217" t="s">
        <v>133</v>
      </c>
      <c r="AU211" s="217" t="s">
        <v>81</v>
      </c>
      <c r="AY211" s="17" t="s">
        <v>131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79</v>
      </c>
      <c r="BK211" s="218">
        <f>ROUND(I211*H211,2)</f>
        <v>0</v>
      </c>
      <c r="BL211" s="17" t="s">
        <v>235</v>
      </c>
      <c r="BM211" s="217" t="s">
        <v>1226</v>
      </c>
    </row>
    <row r="212" s="2" customFormat="1">
      <c r="A212" s="38"/>
      <c r="B212" s="39"/>
      <c r="C212" s="40"/>
      <c r="D212" s="219" t="s">
        <v>139</v>
      </c>
      <c r="E212" s="40"/>
      <c r="F212" s="220" t="s">
        <v>1227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81</v>
      </c>
    </row>
    <row r="213" s="2" customFormat="1" ht="44.25" customHeight="1">
      <c r="A213" s="38"/>
      <c r="B213" s="39"/>
      <c r="C213" s="205" t="s">
        <v>495</v>
      </c>
      <c r="D213" s="205" t="s">
        <v>133</v>
      </c>
      <c r="E213" s="206" t="s">
        <v>1228</v>
      </c>
      <c r="F213" s="207" t="s">
        <v>1229</v>
      </c>
      <c r="G213" s="208" t="s">
        <v>957</v>
      </c>
      <c r="H213" s="209">
        <v>1</v>
      </c>
      <c r="I213" s="210"/>
      <c r="J213" s="211">
        <f>ROUND(I213*H213,2)</f>
        <v>0</v>
      </c>
      <c r="K213" s="212"/>
      <c r="L213" s="44"/>
      <c r="M213" s="213" t="s">
        <v>19</v>
      </c>
      <c r="N213" s="214" t="s">
        <v>42</v>
      </c>
      <c r="O213" s="84"/>
      <c r="P213" s="215">
        <f>O213*H213</f>
        <v>0</v>
      </c>
      <c r="Q213" s="215">
        <v>0.083339999999999997</v>
      </c>
      <c r="R213" s="215">
        <f>Q213*H213</f>
        <v>0.083339999999999997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235</v>
      </c>
      <c r="AT213" s="217" t="s">
        <v>133</v>
      </c>
      <c r="AU213" s="217" t="s">
        <v>81</v>
      </c>
      <c r="AY213" s="17" t="s">
        <v>131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79</v>
      </c>
      <c r="BK213" s="218">
        <f>ROUND(I213*H213,2)</f>
        <v>0</v>
      </c>
      <c r="BL213" s="17" t="s">
        <v>235</v>
      </c>
      <c r="BM213" s="217" t="s">
        <v>1230</v>
      </c>
    </row>
    <row r="214" s="2" customFormat="1">
      <c r="A214" s="38"/>
      <c r="B214" s="39"/>
      <c r="C214" s="40"/>
      <c r="D214" s="219" t="s">
        <v>139</v>
      </c>
      <c r="E214" s="40"/>
      <c r="F214" s="220" t="s">
        <v>1231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81</v>
      </c>
    </row>
    <row r="215" s="2" customFormat="1" ht="24.15" customHeight="1">
      <c r="A215" s="38"/>
      <c r="B215" s="39"/>
      <c r="C215" s="205" t="s">
        <v>500</v>
      </c>
      <c r="D215" s="205" t="s">
        <v>133</v>
      </c>
      <c r="E215" s="206" t="s">
        <v>1232</v>
      </c>
      <c r="F215" s="207" t="s">
        <v>1233</v>
      </c>
      <c r="G215" s="208" t="s">
        <v>957</v>
      </c>
      <c r="H215" s="209">
        <v>15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42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235</v>
      </c>
      <c r="AT215" s="217" t="s">
        <v>133</v>
      </c>
      <c r="AU215" s="217" t="s">
        <v>81</v>
      </c>
      <c r="AY215" s="17" t="s">
        <v>131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79</v>
      </c>
      <c r="BK215" s="218">
        <f>ROUND(I215*H215,2)</f>
        <v>0</v>
      </c>
      <c r="BL215" s="17" t="s">
        <v>235</v>
      </c>
      <c r="BM215" s="217" t="s">
        <v>1234</v>
      </c>
    </row>
    <row r="216" s="2" customFormat="1" ht="16.5" customHeight="1">
      <c r="A216" s="38"/>
      <c r="B216" s="39"/>
      <c r="C216" s="257" t="s">
        <v>506</v>
      </c>
      <c r="D216" s="257" t="s">
        <v>274</v>
      </c>
      <c r="E216" s="258" t="s">
        <v>1235</v>
      </c>
      <c r="F216" s="259" t="s">
        <v>1236</v>
      </c>
      <c r="G216" s="260" t="s">
        <v>158</v>
      </c>
      <c r="H216" s="261">
        <v>4.5</v>
      </c>
      <c r="I216" s="262"/>
      <c r="J216" s="263">
        <f>ROUND(I216*H216,2)</f>
        <v>0</v>
      </c>
      <c r="K216" s="264"/>
      <c r="L216" s="265"/>
      <c r="M216" s="266" t="s">
        <v>19</v>
      </c>
      <c r="N216" s="267" t="s">
        <v>42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335</v>
      </c>
      <c r="AT216" s="217" t="s">
        <v>274</v>
      </c>
      <c r="AU216" s="217" t="s">
        <v>81</v>
      </c>
      <c r="AY216" s="17" t="s">
        <v>131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79</v>
      </c>
      <c r="BK216" s="218">
        <f>ROUND(I216*H216,2)</f>
        <v>0</v>
      </c>
      <c r="BL216" s="17" t="s">
        <v>235</v>
      </c>
      <c r="BM216" s="217" t="s">
        <v>1237</v>
      </c>
    </row>
    <row r="217" s="14" customFormat="1">
      <c r="A217" s="14"/>
      <c r="B217" s="235"/>
      <c r="C217" s="236"/>
      <c r="D217" s="226" t="s">
        <v>141</v>
      </c>
      <c r="E217" s="237" t="s">
        <v>19</v>
      </c>
      <c r="F217" s="238" t="s">
        <v>1238</v>
      </c>
      <c r="G217" s="236"/>
      <c r="H217" s="239">
        <v>4.5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141</v>
      </c>
      <c r="AU217" s="245" t="s">
        <v>81</v>
      </c>
      <c r="AV217" s="14" t="s">
        <v>81</v>
      </c>
      <c r="AW217" s="14" t="s">
        <v>33</v>
      </c>
      <c r="AX217" s="14" t="s">
        <v>79</v>
      </c>
      <c r="AY217" s="245" t="s">
        <v>131</v>
      </c>
    </row>
    <row r="218" s="2" customFormat="1" ht="24.15" customHeight="1">
      <c r="A218" s="38"/>
      <c r="B218" s="39"/>
      <c r="C218" s="205" t="s">
        <v>513</v>
      </c>
      <c r="D218" s="205" t="s">
        <v>133</v>
      </c>
      <c r="E218" s="206" t="s">
        <v>1239</v>
      </c>
      <c r="F218" s="207" t="s">
        <v>1240</v>
      </c>
      <c r="G218" s="208" t="s">
        <v>356</v>
      </c>
      <c r="H218" s="209">
        <v>2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42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235</v>
      </c>
      <c r="AT218" s="217" t="s">
        <v>133</v>
      </c>
      <c r="AU218" s="217" t="s">
        <v>81</v>
      </c>
      <c r="AY218" s="17" t="s">
        <v>131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79</v>
      </c>
      <c r="BK218" s="218">
        <f>ROUND(I218*H218,2)</f>
        <v>0</v>
      </c>
      <c r="BL218" s="17" t="s">
        <v>235</v>
      </c>
      <c r="BM218" s="217" t="s">
        <v>1241</v>
      </c>
    </row>
    <row r="219" s="13" customFormat="1">
      <c r="A219" s="13"/>
      <c r="B219" s="224"/>
      <c r="C219" s="225"/>
      <c r="D219" s="226" t="s">
        <v>141</v>
      </c>
      <c r="E219" s="227" t="s">
        <v>19</v>
      </c>
      <c r="F219" s="228" t="s">
        <v>1242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141</v>
      </c>
      <c r="AU219" s="234" t="s">
        <v>81</v>
      </c>
      <c r="AV219" s="13" t="s">
        <v>79</v>
      </c>
      <c r="AW219" s="13" t="s">
        <v>33</v>
      </c>
      <c r="AX219" s="13" t="s">
        <v>71</v>
      </c>
      <c r="AY219" s="234" t="s">
        <v>131</v>
      </c>
    </row>
    <row r="220" s="14" customFormat="1">
      <c r="A220" s="14"/>
      <c r="B220" s="235"/>
      <c r="C220" s="236"/>
      <c r="D220" s="226" t="s">
        <v>141</v>
      </c>
      <c r="E220" s="237" t="s">
        <v>19</v>
      </c>
      <c r="F220" s="238" t="s">
        <v>81</v>
      </c>
      <c r="G220" s="236"/>
      <c r="H220" s="239">
        <v>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141</v>
      </c>
      <c r="AU220" s="245" t="s">
        <v>81</v>
      </c>
      <c r="AV220" s="14" t="s">
        <v>81</v>
      </c>
      <c r="AW220" s="14" t="s">
        <v>33</v>
      </c>
      <c r="AX220" s="14" t="s">
        <v>79</v>
      </c>
      <c r="AY220" s="245" t="s">
        <v>131</v>
      </c>
    </row>
    <row r="221" s="2" customFormat="1" ht="24.15" customHeight="1">
      <c r="A221" s="38"/>
      <c r="B221" s="39"/>
      <c r="C221" s="205" t="s">
        <v>518</v>
      </c>
      <c r="D221" s="205" t="s">
        <v>133</v>
      </c>
      <c r="E221" s="206" t="s">
        <v>1243</v>
      </c>
      <c r="F221" s="207" t="s">
        <v>1244</v>
      </c>
      <c r="G221" s="208" t="s">
        <v>356</v>
      </c>
      <c r="H221" s="209">
        <v>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42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235</v>
      </c>
      <c r="AT221" s="217" t="s">
        <v>133</v>
      </c>
      <c r="AU221" s="217" t="s">
        <v>81</v>
      </c>
      <c r="AY221" s="17" t="s">
        <v>131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79</v>
      </c>
      <c r="BK221" s="218">
        <f>ROUND(I221*H221,2)</f>
        <v>0</v>
      </c>
      <c r="BL221" s="17" t="s">
        <v>235</v>
      </c>
      <c r="BM221" s="217" t="s">
        <v>1245</v>
      </c>
    </row>
    <row r="222" s="2" customFormat="1" ht="24.15" customHeight="1">
      <c r="A222" s="38"/>
      <c r="B222" s="39"/>
      <c r="C222" s="257" t="s">
        <v>524</v>
      </c>
      <c r="D222" s="257" t="s">
        <v>274</v>
      </c>
      <c r="E222" s="258" t="s">
        <v>1246</v>
      </c>
      <c r="F222" s="259" t="s">
        <v>1247</v>
      </c>
      <c r="G222" s="260" t="s">
        <v>356</v>
      </c>
      <c r="H222" s="261">
        <v>1</v>
      </c>
      <c r="I222" s="262"/>
      <c r="J222" s="263">
        <f>ROUND(I222*H222,2)</f>
        <v>0</v>
      </c>
      <c r="K222" s="264"/>
      <c r="L222" s="265"/>
      <c r="M222" s="266" t="s">
        <v>19</v>
      </c>
      <c r="N222" s="267" t="s">
        <v>42</v>
      </c>
      <c r="O222" s="8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335</v>
      </c>
      <c r="AT222" s="217" t="s">
        <v>274</v>
      </c>
      <c r="AU222" s="217" t="s">
        <v>81</v>
      </c>
      <c r="AY222" s="17" t="s">
        <v>131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79</v>
      </c>
      <c r="BK222" s="218">
        <f>ROUND(I222*H222,2)</f>
        <v>0</v>
      </c>
      <c r="BL222" s="17" t="s">
        <v>235</v>
      </c>
      <c r="BM222" s="217" t="s">
        <v>1248</v>
      </c>
    </row>
    <row r="223" s="2" customFormat="1" ht="24.15" customHeight="1">
      <c r="A223" s="38"/>
      <c r="B223" s="39"/>
      <c r="C223" s="205" t="s">
        <v>531</v>
      </c>
      <c r="D223" s="205" t="s">
        <v>133</v>
      </c>
      <c r="E223" s="206" t="s">
        <v>1249</v>
      </c>
      <c r="F223" s="207" t="s">
        <v>1250</v>
      </c>
      <c r="G223" s="208" t="s">
        <v>356</v>
      </c>
      <c r="H223" s="209">
        <v>2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42</v>
      </c>
      <c r="O223" s="84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235</v>
      </c>
      <c r="AT223" s="217" t="s">
        <v>133</v>
      </c>
      <c r="AU223" s="217" t="s">
        <v>81</v>
      </c>
      <c r="AY223" s="17" t="s">
        <v>131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79</v>
      </c>
      <c r="BK223" s="218">
        <f>ROUND(I223*H223,2)</f>
        <v>0</v>
      </c>
      <c r="BL223" s="17" t="s">
        <v>235</v>
      </c>
      <c r="BM223" s="217" t="s">
        <v>1251</v>
      </c>
    </row>
    <row r="224" s="2" customFormat="1" ht="16.5" customHeight="1">
      <c r="A224" s="38"/>
      <c r="B224" s="39"/>
      <c r="C224" s="257" t="s">
        <v>537</v>
      </c>
      <c r="D224" s="257" t="s">
        <v>274</v>
      </c>
      <c r="E224" s="258" t="s">
        <v>1252</v>
      </c>
      <c r="F224" s="259" t="s">
        <v>1253</v>
      </c>
      <c r="G224" s="260" t="s">
        <v>356</v>
      </c>
      <c r="H224" s="261">
        <v>2</v>
      </c>
      <c r="I224" s="262"/>
      <c r="J224" s="263">
        <f>ROUND(I224*H224,2)</f>
        <v>0</v>
      </c>
      <c r="K224" s="264"/>
      <c r="L224" s="265"/>
      <c r="M224" s="266" t="s">
        <v>19</v>
      </c>
      <c r="N224" s="267" t="s">
        <v>42</v>
      </c>
      <c r="O224" s="84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335</v>
      </c>
      <c r="AT224" s="217" t="s">
        <v>274</v>
      </c>
      <c r="AU224" s="217" t="s">
        <v>81</v>
      </c>
      <c r="AY224" s="17" t="s">
        <v>131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79</v>
      </c>
      <c r="BK224" s="218">
        <f>ROUND(I224*H224,2)</f>
        <v>0</v>
      </c>
      <c r="BL224" s="17" t="s">
        <v>235</v>
      </c>
      <c r="BM224" s="217" t="s">
        <v>1254</v>
      </c>
    </row>
    <row r="225" s="2" customFormat="1" ht="24.15" customHeight="1">
      <c r="A225" s="38"/>
      <c r="B225" s="39"/>
      <c r="C225" s="205" t="s">
        <v>543</v>
      </c>
      <c r="D225" s="205" t="s">
        <v>133</v>
      </c>
      <c r="E225" s="206" t="s">
        <v>1249</v>
      </c>
      <c r="F225" s="207" t="s">
        <v>1250</v>
      </c>
      <c r="G225" s="208" t="s">
        <v>356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42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235</v>
      </c>
      <c r="AT225" s="217" t="s">
        <v>133</v>
      </c>
      <c r="AU225" s="217" t="s">
        <v>81</v>
      </c>
      <c r="AY225" s="17" t="s">
        <v>131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79</v>
      </c>
      <c r="BK225" s="218">
        <f>ROUND(I225*H225,2)</f>
        <v>0</v>
      </c>
      <c r="BL225" s="17" t="s">
        <v>235</v>
      </c>
      <c r="BM225" s="217" t="s">
        <v>1255</v>
      </c>
    </row>
    <row r="226" s="13" customFormat="1">
      <c r="A226" s="13"/>
      <c r="B226" s="224"/>
      <c r="C226" s="225"/>
      <c r="D226" s="226" t="s">
        <v>141</v>
      </c>
      <c r="E226" s="227" t="s">
        <v>19</v>
      </c>
      <c r="F226" s="228" t="s">
        <v>1256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141</v>
      </c>
      <c r="AU226" s="234" t="s">
        <v>81</v>
      </c>
      <c r="AV226" s="13" t="s">
        <v>79</v>
      </c>
      <c r="AW226" s="13" t="s">
        <v>33</v>
      </c>
      <c r="AX226" s="13" t="s">
        <v>71</v>
      </c>
      <c r="AY226" s="234" t="s">
        <v>131</v>
      </c>
    </row>
    <row r="227" s="14" customFormat="1">
      <c r="A227" s="14"/>
      <c r="B227" s="235"/>
      <c r="C227" s="236"/>
      <c r="D227" s="226" t="s">
        <v>141</v>
      </c>
      <c r="E227" s="237" t="s">
        <v>19</v>
      </c>
      <c r="F227" s="238" t="s">
        <v>149</v>
      </c>
      <c r="G227" s="236"/>
      <c r="H227" s="239">
        <v>3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141</v>
      </c>
      <c r="AU227" s="245" t="s">
        <v>81</v>
      </c>
      <c r="AV227" s="14" t="s">
        <v>81</v>
      </c>
      <c r="AW227" s="14" t="s">
        <v>33</v>
      </c>
      <c r="AX227" s="14" t="s">
        <v>79</v>
      </c>
      <c r="AY227" s="245" t="s">
        <v>131</v>
      </c>
    </row>
    <row r="228" s="2" customFormat="1" ht="44.25" customHeight="1">
      <c r="A228" s="38"/>
      <c r="B228" s="39"/>
      <c r="C228" s="205" t="s">
        <v>549</v>
      </c>
      <c r="D228" s="205" t="s">
        <v>133</v>
      </c>
      <c r="E228" s="206" t="s">
        <v>1257</v>
      </c>
      <c r="F228" s="207" t="s">
        <v>1258</v>
      </c>
      <c r="G228" s="208" t="s">
        <v>700</v>
      </c>
      <c r="H228" s="269"/>
      <c r="I228" s="210"/>
      <c r="J228" s="211">
        <f>ROUND(I228*H228,2)</f>
        <v>0</v>
      </c>
      <c r="K228" s="212"/>
      <c r="L228" s="44"/>
      <c r="M228" s="213" t="s">
        <v>19</v>
      </c>
      <c r="N228" s="214" t="s">
        <v>42</v>
      </c>
      <c r="O228" s="8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235</v>
      </c>
      <c r="AT228" s="217" t="s">
        <v>133</v>
      </c>
      <c r="AU228" s="217" t="s">
        <v>81</v>
      </c>
      <c r="AY228" s="17" t="s">
        <v>131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79</v>
      </c>
      <c r="BK228" s="218">
        <f>ROUND(I228*H228,2)</f>
        <v>0</v>
      </c>
      <c r="BL228" s="17" t="s">
        <v>235</v>
      </c>
      <c r="BM228" s="217" t="s">
        <v>1259</v>
      </c>
    </row>
    <row r="229" s="12" customFormat="1" ht="22.8" customHeight="1">
      <c r="A229" s="12"/>
      <c r="B229" s="189"/>
      <c r="C229" s="190"/>
      <c r="D229" s="191" t="s">
        <v>70</v>
      </c>
      <c r="E229" s="203" t="s">
        <v>1260</v>
      </c>
      <c r="F229" s="203" t="s">
        <v>1261</v>
      </c>
      <c r="G229" s="190"/>
      <c r="H229" s="190"/>
      <c r="I229" s="193"/>
      <c r="J229" s="204">
        <f>BK229</f>
        <v>0</v>
      </c>
      <c r="K229" s="190"/>
      <c r="L229" s="195"/>
      <c r="M229" s="196"/>
      <c r="N229" s="197"/>
      <c r="O229" s="197"/>
      <c r="P229" s="198">
        <f>SUM(P230:P231)</f>
        <v>0</v>
      </c>
      <c r="Q229" s="197"/>
      <c r="R229" s="198">
        <f>SUM(R230:R231)</f>
        <v>0</v>
      </c>
      <c r="S229" s="197"/>
      <c r="T229" s="199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0" t="s">
        <v>81</v>
      </c>
      <c r="AT229" s="201" t="s">
        <v>70</v>
      </c>
      <c r="AU229" s="201" t="s">
        <v>79</v>
      </c>
      <c r="AY229" s="200" t="s">
        <v>131</v>
      </c>
      <c r="BK229" s="202">
        <f>SUM(BK230:BK231)</f>
        <v>0</v>
      </c>
    </row>
    <row r="230" s="2" customFormat="1" ht="33" customHeight="1">
      <c r="A230" s="38"/>
      <c r="B230" s="39"/>
      <c r="C230" s="205" t="s">
        <v>556</v>
      </c>
      <c r="D230" s="205" t="s">
        <v>133</v>
      </c>
      <c r="E230" s="206" t="s">
        <v>1262</v>
      </c>
      <c r="F230" s="207" t="s">
        <v>1263</v>
      </c>
      <c r="G230" s="208" t="s">
        <v>957</v>
      </c>
      <c r="H230" s="209">
        <v>1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42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235</v>
      </c>
      <c r="AT230" s="217" t="s">
        <v>133</v>
      </c>
      <c r="AU230" s="217" t="s">
        <v>81</v>
      </c>
      <c r="AY230" s="17" t="s">
        <v>131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79</v>
      </c>
      <c r="BK230" s="218">
        <f>ROUND(I230*H230,2)</f>
        <v>0</v>
      </c>
      <c r="BL230" s="17" t="s">
        <v>235</v>
      </c>
      <c r="BM230" s="217" t="s">
        <v>1264</v>
      </c>
    </row>
    <row r="231" s="2" customFormat="1" ht="44.25" customHeight="1">
      <c r="A231" s="38"/>
      <c r="B231" s="39"/>
      <c r="C231" s="205" t="s">
        <v>563</v>
      </c>
      <c r="D231" s="205" t="s">
        <v>133</v>
      </c>
      <c r="E231" s="206" t="s">
        <v>1265</v>
      </c>
      <c r="F231" s="207" t="s">
        <v>1266</v>
      </c>
      <c r="G231" s="208" t="s">
        <v>700</v>
      </c>
      <c r="H231" s="269"/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42</v>
      </c>
      <c r="O231" s="84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235</v>
      </c>
      <c r="AT231" s="217" t="s">
        <v>133</v>
      </c>
      <c r="AU231" s="217" t="s">
        <v>81</v>
      </c>
      <c r="AY231" s="17" t="s">
        <v>131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79</v>
      </c>
      <c r="BK231" s="218">
        <f>ROUND(I231*H231,2)</f>
        <v>0</v>
      </c>
      <c r="BL231" s="17" t="s">
        <v>235</v>
      </c>
      <c r="BM231" s="217" t="s">
        <v>1267</v>
      </c>
    </row>
    <row r="232" s="12" customFormat="1" ht="22.8" customHeight="1">
      <c r="A232" s="12"/>
      <c r="B232" s="189"/>
      <c r="C232" s="190"/>
      <c r="D232" s="191" t="s">
        <v>70</v>
      </c>
      <c r="E232" s="203" t="s">
        <v>907</v>
      </c>
      <c r="F232" s="203" t="s">
        <v>908</v>
      </c>
      <c r="G232" s="190"/>
      <c r="H232" s="190"/>
      <c r="I232" s="193"/>
      <c r="J232" s="204">
        <f>BK232</f>
        <v>0</v>
      </c>
      <c r="K232" s="190"/>
      <c r="L232" s="195"/>
      <c r="M232" s="196"/>
      <c r="N232" s="197"/>
      <c r="O232" s="197"/>
      <c r="P232" s="198">
        <f>SUM(P233:P240)</f>
        <v>0</v>
      </c>
      <c r="Q232" s="197"/>
      <c r="R232" s="198">
        <f>SUM(R233:R240)</f>
        <v>0.026376</v>
      </c>
      <c r="S232" s="197"/>
      <c r="T232" s="199">
        <f>SUM(T233:T240)</f>
        <v>0.038609999999999998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0" t="s">
        <v>81</v>
      </c>
      <c r="AT232" s="201" t="s">
        <v>70</v>
      </c>
      <c r="AU232" s="201" t="s">
        <v>79</v>
      </c>
      <c r="AY232" s="200" t="s">
        <v>131</v>
      </c>
      <c r="BK232" s="202">
        <f>SUM(BK233:BK240)</f>
        <v>0</v>
      </c>
    </row>
    <row r="233" s="2" customFormat="1" ht="24.15" customHeight="1">
      <c r="A233" s="38"/>
      <c r="B233" s="39"/>
      <c r="C233" s="205" t="s">
        <v>572</v>
      </c>
      <c r="D233" s="205" t="s">
        <v>133</v>
      </c>
      <c r="E233" s="206" t="s">
        <v>1268</v>
      </c>
      <c r="F233" s="207" t="s">
        <v>1269</v>
      </c>
      <c r="G233" s="208" t="s">
        <v>356</v>
      </c>
      <c r="H233" s="209">
        <v>27</v>
      </c>
      <c r="I233" s="210"/>
      <c r="J233" s="211">
        <f>ROUND(I233*H233,2)</f>
        <v>0</v>
      </c>
      <c r="K233" s="212"/>
      <c r="L233" s="44"/>
      <c r="M233" s="213" t="s">
        <v>19</v>
      </c>
      <c r="N233" s="214" t="s">
        <v>42</v>
      </c>
      <c r="O233" s="84"/>
      <c r="P233" s="215">
        <f>O233*H233</f>
        <v>0</v>
      </c>
      <c r="Q233" s="215">
        <v>0.00040000000000000002</v>
      </c>
      <c r="R233" s="215">
        <f>Q233*H233</f>
        <v>0.010800000000000001</v>
      </c>
      <c r="S233" s="215">
        <v>0.0014300000000000001</v>
      </c>
      <c r="T233" s="216">
        <f>S233*H233</f>
        <v>0.038609999999999998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235</v>
      </c>
      <c r="AT233" s="217" t="s">
        <v>133</v>
      </c>
      <c r="AU233" s="217" t="s">
        <v>81</v>
      </c>
      <c r="AY233" s="17" t="s">
        <v>131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79</v>
      </c>
      <c r="BK233" s="218">
        <f>ROUND(I233*H233,2)</f>
        <v>0</v>
      </c>
      <c r="BL233" s="17" t="s">
        <v>235</v>
      </c>
      <c r="BM233" s="217" t="s">
        <v>1270</v>
      </c>
    </row>
    <row r="234" s="2" customFormat="1">
      <c r="A234" s="38"/>
      <c r="B234" s="39"/>
      <c r="C234" s="40"/>
      <c r="D234" s="219" t="s">
        <v>139</v>
      </c>
      <c r="E234" s="40"/>
      <c r="F234" s="220" t="s">
        <v>1271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139</v>
      </c>
      <c r="AU234" s="17" t="s">
        <v>81</v>
      </c>
    </row>
    <row r="235" s="13" customFormat="1">
      <c r="A235" s="13"/>
      <c r="B235" s="224"/>
      <c r="C235" s="225"/>
      <c r="D235" s="226" t="s">
        <v>141</v>
      </c>
      <c r="E235" s="227" t="s">
        <v>19</v>
      </c>
      <c r="F235" s="228" t="s">
        <v>1272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141</v>
      </c>
      <c r="AU235" s="234" t="s">
        <v>81</v>
      </c>
      <c r="AV235" s="13" t="s">
        <v>79</v>
      </c>
      <c r="AW235" s="13" t="s">
        <v>33</v>
      </c>
      <c r="AX235" s="13" t="s">
        <v>71</v>
      </c>
      <c r="AY235" s="234" t="s">
        <v>131</v>
      </c>
    </row>
    <row r="236" s="14" customFormat="1">
      <c r="A236" s="14"/>
      <c r="B236" s="235"/>
      <c r="C236" s="236"/>
      <c r="D236" s="226" t="s">
        <v>141</v>
      </c>
      <c r="E236" s="237" t="s">
        <v>19</v>
      </c>
      <c r="F236" s="238" t="s">
        <v>1273</v>
      </c>
      <c r="G236" s="236"/>
      <c r="H236" s="239">
        <v>27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141</v>
      </c>
      <c r="AU236" s="245" t="s">
        <v>81</v>
      </c>
      <c r="AV236" s="14" t="s">
        <v>81</v>
      </c>
      <c r="AW236" s="14" t="s">
        <v>33</v>
      </c>
      <c r="AX236" s="14" t="s">
        <v>79</v>
      </c>
      <c r="AY236" s="245" t="s">
        <v>131</v>
      </c>
    </row>
    <row r="237" s="2" customFormat="1" ht="16.5" customHeight="1">
      <c r="A237" s="38"/>
      <c r="B237" s="39"/>
      <c r="C237" s="257" t="s">
        <v>579</v>
      </c>
      <c r="D237" s="257" t="s">
        <v>274</v>
      </c>
      <c r="E237" s="258" t="s">
        <v>921</v>
      </c>
      <c r="F237" s="259" t="s">
        <v>922</v>
      </c>
      <c r="G237" s="260" t="s">
        <v>136</v>
      </c>
      <c r="H237" s="261">
        <v>1.3200000000000001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42</v>
      </c>
      <c r="O237" s="84"/>
      <c r="P237" s="215">
        <f>O237*H237</f>
        <v>0</v>
      </c>
      <c r="Q237" s="215">
        <v>0.0118</v>
      </c>
      <c r="R237" s="215">
        <f>Q237*H237</f>
        <v>0.015576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335</v>
      </c>
      <c r="AT237" s="217" t="s">
        <v>274</v>
      </c>
      <c r="AU237" s="217" t="s">
        <v>81</v>
      </c>
      <c r="AY237" s="17" t="s">
        <v>131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79</v>
      </c>
      <c r="BK237" s="218">
        <f>ROUND(I237*H237,2)</f>
        <v>0</v>
      </c>
      <c r="BL237" s="17" t="s">
        <v>235</v>
      </c>
      <c r="BM237" s="217" t="s">
        <v>1274</v>
      </c>
    </row>
    <row r="238" s="14" customFormat="1">
      <c r="A238" s="14"/>
      <c r="B238" s="235"/>
      <c r="C238" s="236"/>
      <c r="D238" s="226" t="s">
        <v>141</v>
      </c>
      <c r="E238" s="237" t="s">
        <v>19</v>
      </c>
      <c r="F238" s="238" t="s">
        <v>1275</v>
      </c>
      <c r="G238" s="236"/>
      <c r="H238" s="239">
        <v>1.3200000000000001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141</v>
      </c>
      <c r="AU238" s="245" t="s">
        <v>81</v>
      </c>
      <c r="AV238" s="14" t="s">
        <v>81</v>
      </c>
      <c r="AW238" s="14" t="s">
        <v>33</v>
      </c>
      <c r="AX238" s="14" t="s">
        <v>79</v>
      </c>
      <c r="AY238" s="245" t="s">
        <v>131</v>
      </c>
    </row>
    <row r="239" s="2" customFormat="1" ht="44.25" customHeight="1">
      <c r="A239" s="38"/>
      <c r="B239" s="39"/>
      <c r="C239" s="205" t="s">
        <v>584</v>
      </c>
      <c r="D239" s="205" t="s">
        <v>133</v>
      </c>
      <c r="E239" s="206" t="s">
        <v>1276</v>
      </c>
      <c r="F239" s="207" t="s">
        <v>1277</v>
      </c>
      <c r="G239" s="208" t="s">
        <v>700</v>
      </c>
      <c r="H239" s="269"/>
      <c r="I239" s="210"/>
      <c r="J239" s="211">
        <f>ROUND(I239*H239,2)</f>
        <v>0</v>
      </c>
      <c r="K239" s="212"/>
      <c r="L239" s="44"/>
      <c r="M239" s="213" t="s">
        <v>19</v>
      </c>
      <c r="N239" s="214" t="s">
        <v>42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235</v>
      </c>
      <c r="AT239" s="217" t="s">
        <v>133</v>
      </c>
      <c r="AU239" s="217" t="s">
        <v>81</v>
      </c>
      <c r="AY239" s="17" t="s">
        <v>131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79</v>
      </c>
      <c r="BK239" s="218">
        <f>ROUND(I239*H239,2)</f>
        <v>0</v>
      </c>
      <c r="BL239" s="17" t="s">
        <v>235</v>
      </c>
      <c r="BM239" s="217" t="s">
        <v>1278</v>
      </c>
    </row>
    <row r="240" s="2" customFormat="1">
      <c r="A240" s="38"/>
      <c r="B240" s="39"/>
      <c r="C240" s="40"/>
      <c r="D240" s="219" t="s">
        <v>139</v>
      </c>
      <c r="E240" s="40"/>
      <c r="F240" s="220" t="s">
        <v>1279</v>
      </c>
      <c r="G240" s="40"/>
      <c r="H240" s="40"/>
      <c r="I240" s="221"/>
      <c r="J240" s="40"/>
      <c r="K240" s="40"/>
      <c r="L240" s="44"/>
      <c r="M240" s="270"/>
      <c r="N240" s="271"/>
      <c r="O240" s="272"/>
      <c r="P240" s="272"/>
      <c r="Q240" s="272"/>
      <c r="R240" s="272"/>
      <c r="S240" s="272"/>
      <c r="T240" s="27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81</v>
      </c>
    </row>
    <row r="241" s="2" customFormat="1" ht="6.96" customHeight="1">
      <c r="A241" s="38"/>
      <c r="B241" s="59"/>
      <c r="C241" s="60"/>
      <c r="D241" s="60"/>
      <c r="E241" s="60"/>
      <c r="F241" s="60"/>
      <c r="G241" s="60"/>
      <c r="H241" s="60"/>
      <c r="I241" s="60"/>
      <c r="J241" s="60"/>
      <c r="K241" s="60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G0pGAobcoHCYPvvn3AeJTPee+YbrDNM48+b5ljGDpc/+nctN4Tv57C9v7EiyyA7zbI8iA8qh0tZfB8auTywg+w==" hashValue="+fQ37ooMK7E1Iu6n0a9M+YaSlzJEoohplUpRKqiSaj13m7lOsjCt9Yf3uP062eQwMTofG+4ohV105C+yaEfFsA==" algorithmName="SHA-512" password="C68C"/>
  <autoFilter ref="C92:K240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1/310278842"/>
    <hyperlink ref="F110" r:id="rId2" display="https://podminky.urs.cz/item/CS_URS_2023_01/631312141"/>
    <hyperlink ref="F115" r:id="rId3" display="https://podminky.urs.cz/item/CS_URS_2023_01/899101211"/>
    <hyperlink ref="F118" r:id="rId4" display="https://podminky.urs.cz/item/CS_URS_2023_01/971033521"/>
    <hyperlink ref="F122" r:id="rId5" display="https://podminky.urs.cz/item/CS_URS_2023_01/971042141"/>
    <hyperlink ref="F131" r:id="rId6" display="https://podminky.urs.cz/item/CS_URS_2023_01/974042577"/>
    <hyperlink ref="F134" r:id="rId7" display="https://podminky.urs.cz/item/CS_URS_2023_01/977311114"/>
    <hyperlink ref="F137" r:id="rId8" display="https://podminky.urs.cz/item/CS_URS_2023_01/978059541"/>
    <hyperlink ref="F149" r:id="rId9" display="https://podminky.urs.cz/item/CS_URS_2023_01/998018001"/>
    <hyperlink ref="F157" r:id="rId10" display="https://podminky.urs.cz/item/CS_URS_2023_01/721171903"/>
    <hyperlink ref="F159" r:id="rId11" display="https://podminky.urs.cz/item/CS_URS_2023_01/721171904"/>
    <hyperlink ref="F161" r:id="rId12" display="https://podminky.urs.cz/item/CS_URS_2023_01/721171905"/>
    <hyperlink ref="F166" r:id="rId13" display="https://podminky.urs.cz/item/CS_URS_2023_01/721174044"/>
    <hyperlink ref="F175" r:id="rId14" display="https://podminky.urs.cz/item/CS_URS_2023_01/721910912"/>
    <hyperlink ref="F177" r:id="rId15" display="https://podminky.urs.cz/item/CS_URS_2023_01/721910932"/>
    <hyperlink ref="F181" r:id="rId16" display="https://podminky.urs.cz/item/CS_URS_2023_01/722131912"/>
    <hyperlink ref="F184" r:id="rId17" display="https://podminky.urs.cz/item/CS_URS_2023_01/722181211"/>
    <hyperlink ref="F187" r:id="rId18" display="https://podminky.urs.cz/item/CS_URS_2023_01/722190901"/>
    <hyperlink ref="F200" r:id="rId19" display="https://podminky.urs.cz/item/CS_URS_2023_01/725219101"/>
    <hyperlink ref="F208" r:id="rId20" display="https://podminky.urs.cz/item/CS_URS_2023_01/725319111"/>
    <hyperlink ref="F212" r:id="rId21" display="https://podminky.urs.cz/item/CS_URS_2023_01/725331111"/>
    <hyperlink ref="F214" r:id="rId22" display="https://podminky.urs.cz/item/CS_URS_2023_01/725532126"/>
    <hyperlink ref="F234" r:id="rId23" display="https://podminky.urs.cz/item/CS_URS_2023_01/781473920"/>
    <hyperlink ref="F240" r:id="rId24" display="https://podminky.urs.cz/item/CS_URS_2023_01/99878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Stavební úpravy objektu č.p.910 Bílovec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ROUND((SUM(BE83:BE119)),  2)</f>
        <v>0</v>
      </c>
      <c r="G33" s="38"/>
      <c r="H33" s="38"/>
      <c r="I33" s="148">
        <v>0.20999999999999999</v>
      </c>
      <c r="J33" s="147">
        <f>ROUND(((SUM(BE83:BE119))*I33),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ROUND((SUM(BF83:BF119)),  2)</f>
        <v>0</v>
      </c>
      <c r="G34" s="38"/>
      <c r="H34" s="38"/>
      <c r="I34" s="148">
        <v>0.14999999999999999</v>
      </c>
      <c r="J34" s="147">
        <f>ROUND(((SUM(BF83:BF119))*I34),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ROUND((SUM(BG83:BG119)),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ROUND((SUM(BH83:BH119)),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ROUND((SUM(BI83:BI119)),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objektu č.p.910 Bílovec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Gymnázium Mikuláše Koperníka Bílovec</v>
      </c>
      <c r="G54" s="40"/>
      <c r="H54" s="40"/>
      <c r="I54" s="32" t="s">
        <v>31</v>
      </c>
      <c r="J54" s="36" t="str">
        <f>E21</f>
        <v>ing.arch. Tomáš Kudělka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105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1281</v>
      </c>
      <c r="E62" s="168"/>
      <c r="F62" s="168"/>
      <c r="G62" s="168"/>
      <c r="H62" s="168"/>
      <c r="I62" s="168"/>
      <c r="J62" s="169">
        <f>J87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1282</v>
      </c>
      <c r="E63" s="174"/>
      <c r="F63" s="174"/>
      <c r="G63" s="174"/>
      <c r="H63" s="174"/>
      <c r="I63" s="174"/>
      <c r="J63" s="175">
        <f>J88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Stavební úpravy objektu č.p.910 Bílovec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92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03 - elektroinstalace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15. 4. 2023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Gymnázium Mikuláše Koperníka Bílovec</v>
      </c>
      <c r="G79" s="40"/>
      <c r="H79" s="40"/>
      <c r="I79" s="32" t="s">
        <v>31</v>
      </c>
      <c r="J79" s="36" t="str">
        <f>E21</f>
        <v>ing.arch. Tomáš Kudělka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117</v>
      </c>
      <c r="D82" s="180" t="s">
        <v>56</v>
      </c>
      <c r="E82" s="180" t="s">
        <v>52</v>
      </c>
      <c r="F82" s="180" t="s">
        <v>53</v>
      </c>
      <c r="G82" s="180" t="s">
        <v>118</v>
      </c>
      <c r="H82" s="180" t="s">
        <v>119</v>
      </c>
      <c r="I82" s="180" t="s">
        <v>120</v>
      </c>
      <c r="J82" s="181" t="s">
        <v>96</v>
      </c>
      <c r="K82" s="182" t="s">
        <v>121</v>
      </c>
      <c r="L82" s="183"/>
      <c r="M82" s="92" t="s">
        <v>19</v>
      </c>
      <c r="N82" s="93" t="s">
        <v>41</v>
      </c>
      <c r="O82" s="93" t="s">
        <v>122</v>
      </c>
      <c r="P82" s="93" t="s">
        <v>123</v>
      </c>
      <c r="Q82" s="93" t="s">
        <v>124</v>
      </c>
      <c r="R82" s="93" t="s">
        <v>125</v>
      </c>
      <c r="S82" s="93" t="s">
        <v>126</v>
      </c>
      <c r="T82" s="94" t="s">
        <v>127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128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P84+P87</f>
        <v>0</v>
      </c>
      <c r="Q83" s="96"/>
      <c r="R83" s="186">
        <f>R84+R87</f>
        <v>0</v>
      </c>
      <c r="S83" s="96"/>
      <c r="T83" s="187">
        <f>T84+T87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97</v>
      </c>
      <c r="BK83" s="188">
        <f>BK84+BK87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129</v>
      </c>
      <c r="F84" s="192" t="s">
        <v>130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</v>
      </c>
      <c r="S84" s="197"/>
      <c r="T84" s="19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131</v>
      </c>
      <c r="BK84" s="202">
        <f>BK85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188</v>
      </c>
      <c r="F85" s="203" t="s">
        <v>454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79</v>
      </c>
      <c r="AY85" s="200" t="s">
        <v>131</v>
      </c>
      <c r="BK85" s="202">
        <f>BK86</f>
        <v>0</v>
      </c>
    </row>
    <row r="86" s="2" customFormat="1" ht="24.15" customHeight="1">
      <c r="A86" s="38"/>
      <c r="B86" s="39"/>
      <c r="C86" s="205" t="s">
        <v>79</v>
      </c>
      <c r="D86" s="205" t="s">
        <v>133</v>
      </c>
      <c r="E86" s="206" t="s">
        <v>1283</v>
      </c>
      <c r="F86" s="207" t="s">
        <v>1284</v>
      </c>
      <c r="G86" s="208" t="s">
        <v>575</v>
      </c>
      <c r="H86" s="209">
        <v>20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42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137</v>
      </c>
      <c r="AT86" s="217" t="s">
        <v>133</v>
      </c>
      <c r="AU86" s="217" t="s">
        <v>81</v>
      </c>
      <c r="AY86" s="17" t="s">
        <v>131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79</v>
      </c>
      <c r="BK86" s="218">
        <f>ROUND(I86*H86,2)</f>
        <v>0</v>
      </c>
      <c r="BL86" s="17" t="s">
        <v>137</v>
      </c>
      <c r="BM86" s="217" t="s">
        <v>1285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617</v>
      </c>
      <c r="F87" s="192" t="s">
        <v>1286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149</v>
      </c>
      <c r="AT87" s="201" t="s">
        <v>70</v>
      </c>
      <c r="AU87" s="201" t="s">
        <v>71</v>
      </c>
      <c r="AY87" s="200" t="s">
        <v>131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1287</v>
      </c>
      <c r="F88" s="203" t="s">
        <v>1288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SUM(P89:P119)</f>
        <v>0</v>
      </c>
      <c r="Q88" s="197"/>
      <c r="R88" s="198">
        <f>SUM(R89:R119)</f>
        <v>0</v>
      </c>
      <c r="S88" s="197"/>
      <c r="T88" s="199">
        <f>SUM(T89:T119)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149</v>
      </c>
      <c r="AT88" s="201" t="s">
        <v>70</v>
      </c>
      <c r="AU88" s="201" t="s">
        <v>79</v>
      </c>
      <c r="AY88" s="200" t="s">
        <v>131</v>
      </c>
      <c r="BK88" s="202">
        <f>SUM(BK89:BK119)</f>
        <v>0</v>
      </c>
    </row>
    <row r="89" s="2" customFormat="1" ht="24.15" customHeight="1">
      <c r="A89" s="38"/>
      <c r="B89" s="39"/>
      <c r="C89" s="205" t="s">
        <v>81</v>
      </c>
      <c r="D89" s="205" t="s">
        <v>133</v>
      </c>
      <c r="E89" s="206" t="s">
        <v>79</v>
      </c>
      <c r="F89" s="207" t="s">
        <v>1289</v>
      </c>
      <c r="G89" s="208" t="s">
        <v>1290</v>
      </c>
      <c r="H89" s="209">
        <v>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42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537</v>
      </c>
      <c r="AT89" s="217" t="s">
        <v>133</v>
      </c>
      <c r="AU89" s="217" t="s">
        <v>81</v>
      </c>
      <c r="AY89" s="17" t="s">
        <v>131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79</v>
      </c>
      <c r="BK89" s="218">
        <f>ROUND(I89*H89,2)</f>
        <v>0</v>
      </c>
      <c r="BL89" s="17" t="s">
        <v>537</v>
      </c>
      <c r="BM89" s="217" t="s">
        <v>1291</v>
      </c>
    </row>
    <row r="90" s="2" customFormat="1" ht="16.5" customHeight="1">
      <c r="A90" s="38"/>
      <c r="B90" s="39"/>
      <c r="C90" s="205" t="s">
        <v>149</v>
      </c>
      <c r="D90" s="205" t="s">
        <v>133</v>
      </c>
      <c r="E90" s="206" t="s">
        <v>81</v>
      </c>
      <c r="F90" s="207" t="s">
        <v>1292</v>
      </c>
      <c r="G90" s="208" t="s">
        <v>158</v>
      </c>
      <c r="H90" s="209">
        <v>40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42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537</v>
      </c>
      <c r="AT90" s="217" t="s">
        <v>133</v>
      </c>
      <c r="AU90" s="217" t="s">
        <v>81</v>
      </c>
      <c r="AY90" s="17" t="s">
        <v>131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79</v>
      </c>
      <c r="BK90" s="218">
        <f>ROUND(I90*H90,2)</f>
        <v>0</v>
      </c>
      <c r="BL90" s="17" t="s">
        <v>537</v>
      </c>
      <c r="BM90" s="217" t="s">
        <v>1293</v>
      </c>
    </row>
    <row r="91" s="2" customFormat="1" ht="16.5" customHeight="1">
      <c r="A91" s="38"/>
      <c r="B91" s="39"/>
      <c r="C91" s="205" t="s">
        <v>137</v>
      </c>
      <c r="D91" s="205" t="s">
        <v>133</v>
      </c>
      <c r="E91" s="206" t="s">
        <v>149</v>
      </c>
      <c r="F91" s="207" t="s">
        <v>1294</v>
      </c>
      <c r="G91" s="208" t="s">
        <v>158</v>
      </c>
      <c r="H91" s="209">
        <v>40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42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537</v>
      </c>
      <c r="AT91" s="217" t="s">
        <v>133</v>
      </c>
      <c r="AU91" s="217" t="s">
        <v>81</v>
      </c>
      <c r="AY91" s="17" t="s">
        <v>131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79</v>
      </c>
      <c r="BK91" s="218">
        <f>ROUND(I91*H91,2)</f>
        <v>0</v>
      </c>
      <c r="BL91" s="17" t="s">
        <v>537</v>
      </c>
      <c r="BM91" s="217" t="s">
        <v>1295</v>
      </c>
    </row>
    <row r="92" s="2" customFormat="1" ht="16.5" customHeight="1">
      <c r="A92" s="38"/>
      <c r="B92" s="39"/>
      <c r="C92" s="205" t="s">
        <v>162</v>
      </c>
      <c r="D92" s="205" t="s">
        <v>133</v>
      </c>
      <c r="E92" s="206" t="s">
        <v>137</v>
      </c>
      <c r="F92" s="207" t="s">
        <v>1296</v>
      </c>
      <c r="G92" s="208" t="s">
        <v>1290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42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537</v>
      </c>
      <c r="AT92" s="217" t="s">
        <v>133</v>
      </c>
      <c r="AU92" s="217" t="s">
        <v>81</v>
      </c>
      <c r="AY92" s="17" t="s">
        <v>131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79</v>
      </c>
      <c r="BK92" s="218">
        <f>ROUND(I92*H92,2)</f>
        <v>0</v>
      </c>
      <c r="BL92" s="17" t="s">
        <v>537</v>
      </c>
      <c r="BM92" s="217" t="s">
        <v>1297</v>
      </c>
    </row>
    <row r="93" s="2" customFormat="1" ht="24.15" customHeight="1">
      <c r="A93" s="38"/>
      <c r="B93" s="39"/>
      <c r="C93" s="205" t="s">
        <v>170</v>
      </c>
      <c r="D93" s="205" t="s">
        <v>133</v>
      </c>
      <c r="E93" s="206" t="s">
        <v>162</v>
      </c>
      <c r="F93" s="207" t="s">
        <v>1298</v>
      </c>
      <c r="G93" s="208" t="s">
        <v>1299</v>
      </c>
      <c r="H93" s="209">
        <v>1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42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537</v>
      </c>
      <c r="AT93" s="217" t="s">
        <v>133</v>
      </c>
      <c r="AU93" s="217" t="s">
        <v>81</v>
      </c>
      <c r="AY93" s="17" t="s">
        <v>131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79</v>
      </c>
      <c r="BK93" s="218">
        <f>ROUND(I93*H93,2)</f>
        <v>0</v>
      </c>
      <c r="BL93" s="17" t="s">
        <v>537</v>
      </c>
      <c r="BM93" s="217" t="s">
        <v>1300</v>
      </c>
    </row>
    <row r="94" s="2" customFormat="1" ht="24.15" customHeight="1">
      <c r="A94" s="38"/>
      <c r="B94" s="39"/>
      <c r="C94" s="205" t="s">
        <v>177</v>
      </c>
      <c r="D94" s="205" t="s">
        <v>133</v>
      </c>
      <c r="E94" s="206" t="s">
        <v>170</v>
      </c>
      <c r="F94" s="207" t="s">
        <v>1301</v>
      </c>
      <c r="G94" s="208" t="s">
        <v>1299</v>
      </c>
      <c r="H94" s="209">
        <v>22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42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537</v>
      </c>
      <c r="AT94" s="217" t="s">
        <v>133</v>
      </c>
      <c r="AU94" s="217" t="s">
        <v>81</v>
      </c>
      <c r="AY94" s="17" t="s">
        <v>131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79</v>
      </c>
      <c r="BK94" s="218">
        <f>ROUND(I94*H94,2)</f>
        <v>0</v>
      </c>
      <c r="BL94" s="17" t="s">
        <v>537</v>
      </c>
      <c r="BM94" s="217" t="s">
        <v>1302</v>
      </c>
    </row>
    <row r="95" s="2" customFormat="1" ht="16.5" customHeight="1">
      <c r="A95" s="38"/>
      <c r="B95" s="39"/>
      <c r="C95" s="205" t="s">
        <v>183</v>
      </c>
      <c r="D95" s="205" t="s">
        <v>133</v>
      </c>
      <c r="E95" s="206" t="s">
        <v>177</v>
      </c>
      <c r="F95" s="207" t="s">
        <v>1303</v>
      </c>
      <c r="G95" s="208" t="s">
        <v>158</v>
      </c>
      <c r="H95" s="209">
        <v>500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42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537</v>
      </c>
      <c r="AT95" s="217" t="s">
        <v>133</v>
      </c>
      <c r="AU95" s="217" t="s">
        <v>81</v>
      </c>
      <c r="AY95" s="17" t="s">
        <v>131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79</v>
      </c>
      <c r="BK95" s="218">
        <f>ROUND(I95*H95,2)</f>
        <v>0</v>
      </c>
      <c r="BL95" s="17" t="s">
        <v>537</v>
      </c>
      <c r="BM95" s="217" t="s">
        <v>1304</v>
      </c>
    </row>
    <row r="96" s="2" customFormat="1" ht="37.8" customHeight="1">
      <c r="A96" s="38"/>
      <c r="B96" s="39"/>
      <c r="C96" s="205" t="s">
        <v>188</v>
      </c>
      <c r="D96" s="205" t="s">
        <v>133</v>
      </c>
      <c r="E96" s="206" t="s">
        <v>183</v>
      </c>
      <c r="F96" s="207" t="s">
        <v>1305</v>
      </c>
      <c r="G96" s="208" t="s">
        <v>1299</v>
      </c>
      <c r="H96" s="209">
        <v>19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42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537</v>
      </c>
      <c r="AT96" s="217" t="s">
        <v>133</v>
      </c>
      <c r="AU96" s="217" t="s">
        <v>81</v>
      </c>
      <c r="AY96" s="17" t="s">
        <v>131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79</v>
      </c>
      <c r="BK96" s="218">
        <f>ROUND(I96*H96,2)</f>
        <v>0</v>
      </c>
      <c r="BL96" s="17" t="s">
        <v>537</v>
      </c>
      <c r="BM96" s="217" t="s">
        <v>1306</v>
      </c>
    </row>
    <row r="97" s="2" customFormat="1" ht="37.8" customHeight="1">
      <c r="A97" s="38"/>
      <c r="B97" s="39"/>
      <c r="C97" s="205" t="s">
        <v>194</v>
      </c>
      <c r="D97" s="205" t="s">
        <v>133</v>
      </c>
      <c r="E97" s="206" t="s">
        <v>188</v>
      </c>
      <c r="F97" s="207" t="s">
        <v>1307</v>
      </c>
      <c r="G97" s="208" t="s">
        <v>1299</v>
      </c>
      <c r="H97" s="209">
        <v>6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42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537</v>
      </c>
      <c r="AT97" s="217" t="s">
        <v>133</v>
      </c>
      <c r="AU97" s="217" t="s">
        <v>81</v>
      </c>
      <c r="AY97" s="17" t="s">
        <v>131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79</v>
      </c>
      <c r="BK97" s="218">
        <f>ROUND(I97*H97,2)</f>
        <v>0</v>
      </c>
      <c r="BL97" s="17" t="s">
        <v>537</v>
      </c>
      <c r="BM97" s="217" t="s">
        <v>1308</v>
      </c>
    </row>
    <row r="98" s="2" customFormat="1" ht="16.5" customHeight="1">
      <c r="A98" s="38"/>
      <c r="B98" s="39"/>
      <c r="C98" s="205" t="s">
        <v>199</v>
      </c>
      <c r="D98" s="205" t="s">
        <v>133</v>
      </c>
      <c r="E98" s="206" t="s">
        <v>194</v>
      </c>
      <c r="F98" s="207" t="s">
        <v>1309</v>
      </c>
      <c r="G98" s="208" t="s">
        <v>1299</v>
      </c>
      <c r="H98" s="209">
        <v>25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42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537</v>
      </c>
      <c r="AT98" s="217" t="s">
        <v>133</v>
      </c>
      <c r="AU98" s="217" t="s">
        <v>81</v>
      </c>
      <c r="AY98" s="17" t="s">
        <v>131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79</v>
      </c>
      <c r="BK98" s="218">
        <f>ROUND(I98*H98,2)</f>
        <v>0</v>
      </c>
      <c r="BL98" s="17" t="s">
        <v>537</v>
      </c>
      <c r="BM98" s="217" t="s">
        <v>1310</v>
      </c>
    </row>
    <row r="99" s="2" customFormat="1" ht="24.15" customHeight="1">
      <c r="A99" s="38"/>
      <c r="B99" s="39"/>
      <c r="C99" s="205" t="s">
        <v>207</v>
      </c>
      <c r="D99" s="205" t="s">
        <v>133</v>
      </c>
      <c r="E99" s="206" t="s">
        <v>199</v>
      </c>
      <c r="F99" s="207" t="s">
        <v>1311</v>
      </c>
      <c r="G99" s="208" t="s">
        <v>1299</v>
      </c>
      <c r="H99" s="209">
        <v>2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42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537</v>
      </c>
      <c r="AT99" s="217" t="s">
        <v>133</v>
      </c>
      <c r="AU99" s="217" t="s">
        <v>81</v>
      </c>
      <c r="AY99" s="17" t="s">
        <v>131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79</v>
      </c>
      <c r="BK99" s="218">
        <f>ROUND(I99*H99,2)</f>
        <v>0</v>
      </c>
      <c r="BL99" s="17" t="s">
        <v>537</v>
      </c>
      <c r="BM99" s="217" t="s">
        <v>1312</v>
      </c>
    </row>
    <row r="100" s="2" customFormat="1" ht="24.15" customHeight="1">
      <c r="A100" s="38"/>
      <c r="B100" s="39"/>
      <c r="C100" s="205" t="s">
        <v>213</v>
      </c>
      <c r="D100" s="205" t="s">
        <v>133</v>
      </c>
      <c r="E100" s="206" t="s">
        <v>207</v>
      </c>
      <c r="F100" s="207" t="s">
        <v>1313</v>
      </c>
      <c r="G100" s="208" t="s">
        <v>1299</v>
      </c>
      <c r="H100" s="209">
        <v>1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42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537</v>
      </c>
      <c r="AT100" s="217" t="s">
        <v>133</v>
      </c>
      <c r="AU100" s="217" t="s">
        <v>81</v>
      </c>
      <c r="AY100" s="17" t="s">
        <v>131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79</v>
      </c>
      <c r="BK100" s="218">
        <f>ROUND(I100*H100,2)</f>
        <v>0</v>
      </c>
      <c r="BL100" s="17" t="s">
        <v>537</v>
      </c>
      <c r="BM100" s="217" t="s">
        <v>1314</v>
      </c>
    </row>
    <row r="101" s="2" customFormat="1" ht="37.8" customHeight="1">
      <c r="A101" s="38"/>
      <c r="B101" s="39"/>
      <c r="C101" s="205" t="s">
        <v>221</v>
      </c>
      <c r="D101" s="205" t="s">
        <v>133</v>
      </c>
      <c r="E101" s="206" t="s">
        <v>213</v>
      </c>
      <c r="F101" s="207" t="s">
        <v>1315</v>
      </c>
      <c r="G101" s="208" t="s">
        <v>1299</v>
      </c>
      <c r="H101" s="209">
        <v>4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42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537</v>
      </c>
      <c r="AT101" s="217" t="s">
        <v>133</v>
      </c>
      <c r="AU101" s="217" t="s">
        <v>81</v>
      </c>
      <c r="AY101" s="17" t="s">
        <v>131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79</v>
      </c>
      <c r="BK101" s="218">
        <f>ROUND(I101*H101,2)</f>
        <v>0</v>
      </c>
      <c r="BL101" s="17" t="s">
        <v>537</v>
      </c>
      <c r="BM101" s="217" t="s">
        <v>1316</v>
      </c>
    </row>
    <row r="102" s="2" customFormat="1" ht="21.75" customHeight="1">
      <c r="A102" s="38"/>
      <c r="B102" s="39"/>
      <c r="C102" s="205" t="s">
        <v>8</v>
      </c>
      <c r="D102" s="205" t="s">
        <v>133</v>
      </c>
      <c r="E102" s="206" t="s">
        <v>221</v>
      </c>
      <c r="F102" s="207" t="s">
        <v>1317</v>
      </c>
      <c r="G102" s="208" t="s">
        <v>1299</v>
      </c>
      <c r="H102" s="209">
        <v>3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42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537</v>
      </c>
      <c r="AT102" s="217" t="s">
        <v>133</v>
      </c>
      <c r="AU102" s="217" t="s">
        <v>81</v>
      </c>
      <c r="AY102" s="17" t="s">
        <v>131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79</v>
      </c>
      <c r="BK102" s="218">
        <f>ROUND(I102*H102,2)</f>
        <v>0</v>
      </c>
      <c r="BL102" s="17" t="s">
        <v>537</v>
      </c>
      <c r="BM102" s="217" t="s">
        <v>1318</v>
      </c>
    </row>
    <row r="103" s="2" customFormat="1" ht="21.75" customHeight="1">
      <c r="A103" s="38"/>
      <c r="B103" s="39"/>
      <c r="C103" s="205" t="s">
        <v>235</v>
      </c>
      <c r="D103" s="205" t="s">
        <v>133</v>
      </c>
      <c r="E103" s="206" t="s">
        <v>8</v>
      </c>
      <c r="F103" s="207" t="s">
        <v>1319</v>
      </c>
      <c r="G103" s="208" t="s">
        <v>1299</v>
      </c>
      <c r="H103" s="209">
        <v>3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42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537</v>
      </c>
      <c r="AT103" s="217" t="s">
        <v>133</v>
      </c>
      <c r="AU103" s="217" t="s">
        <v>81</v>
      </c>
      <c r="AY103" s="17" t="s">
        <v>131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79</v>
      </c>
      <c r="BK103" s="218">
        <f>ROUND(I103*H103,2)</f>
        <v>0</v>
      </c>
      <c r="BL103" s="17" t="s">
        <v>537</v>
      </c>
      <c r="BM103" s="217" t="s">
        <v>1320</v>
      </c>
    </row>
    <row r="104" s="2" customFormat="1" ht="21.75" customHeight="1">
      <c r="A104" s="38"/>
      <c r="B104" s="39"/>
      <c r="C104" s="205" t="s">
        <v>242</v>
      </c>
      <c r="D104" s="205" t="s">
        <v>133</v>
      </c>
      <c r="E104" s="206" t="s">
        <v>235</v>
      </c>
      <c r="F104" s="207" t="s">
        <v>1321</v>
      </c>
      <c r="G104" s="208" t="s">
        <v>1299</v>
      </c>
      <c r="H104" s="209">
        <v>4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42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537</v>
      </c>
      <c r="AT104" s="217" t="s">
        <v>133</v>
      </c>
      <c r="AU104" s="217" t="s">
        <v>81</v>
      </c>
      <c r="AY104" s="17" t="s">
        <v>131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79</v>
      </c>
      <c r="BK104" s="218">
        <f>ROUND(I104*H104,2)</f>
        <v>0</v>
      </c>
      <c r="BL104" s="17" t="s">
        <v>537</v>
      </c>
      <c r="BM104" s="217" t="s">
        <v>1322</v>
      </c>
    </row>
    <row r="105" s="2" customFormat="1" ht="16.5" customHeight="1">
      <c r="A105" s="38"/>
      <c r="B105" s="39"/>
      <c r="C105" s="205" t="s">
        <v>248</v>
      </c>
      <c r="D105" s="205" t="s">
        <v>133</v>
      </c>
      <c r="E105" s="206" t="s">
        <v>242</v>
      </c>
      <c r="F105" s="207" t="s">
        <v>1323</v>
      </c>
      <c r="G105" s="208" t="s">
        <v>1299</v>
      </c>
      <c r="H105" s="209">
        <v>33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42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537</v>
      </c>
      <c r="AT105" s="217" t="s">
        <v>133</v>
      </c>
      <c r="AU105" s="217" t="s">
        <v>81</v>
      </c>
      <c r="AY105" s="17" t="s">
        <v>131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79</v>
      </c>
      <c r="BK105" s="218">
        <f>ROUND(I105*H105,2)</f>
        <v>0</v>
      </c>
      <c r="BL105" s="17" t="s">
        <v>537</v>
      </c>
      <c r="BM105" s="217" t="s">
        <v>1324</v>
      </c>
    </row>
    <row r="106" s="2" customFormat="1" ht="16.5" customHeight="1">
      <c r="A106" s="38"/>
      <c r="B106" s="39"/>
      <c r="C106" s="205" t="s">
        <v>255</v>
      </c>
      <c r="D106" s="205" t="s">
        <v>133</v>
      </c>
      <c r="E106" s="206" t="s">
        <v>248</v>
      </c>
      <c r="F106" s="207" t="s">
        <v>1325</v>
      </c>
      <c r="G106" s="208" t="s">
        <v>158</v>
      </c>
      <c r="H106" s="209">
        <v>200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42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537</v>
      </c>
      <c r="AT106" s="217" t="s">
        <v>133</v>
      </c>
      <c r="AU106" s="217" t="s">
        <v>81</v>
      </c>
      <c r="AY106" s="17" t="s">
        <v>131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79</v>
      </c>
      <c r="BK106" s="218">
        <f>ROUND(I106*H106,2)</f>
        <v>0</v>
      </c>
      <c r="BL106" s="17" t="s">
        <v>537</v>
      </c>
      <c r="BM106" s="217" t="s">
        <v>1326</v>
      </c>
    </row>
    <row r="107" s="2" customFormat="1" ht="16.5" customHeight="1">
      <c r="A107" s="38"/>
      <c r="B107" s="39"/>
      <c r="C107" s="205" t="s">
        <v>262</v>
      </c>
      <c r="D107" s="205" t="s">
        <v>133</v>
      </c>
      <c r="E107" s="206" t="s">
        <v>255</v>
      </c>
      <c r="F107" s="207" t="s">
        <v>1327</v>
      </c>
      <c r="G107" s="208" t="s">
        <v>158</v>
      </c>
      <c r="H107" s="209">
        <v>20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42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537</v>
      </c>
      <c r="AT107" s="217" t="s">
        <v>133</v>
      </c>
      <c r="AU107" s="217" t="s">
        <v>81</v>
      </c>
      <c r="AY107" s="17" t="s">
        <v>131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79</v>
      </c>
      <c r="BK107" s="218">
        <f>ROUND(I107*H107,2)</f>
        <v>0</v>
      </c>
      <c r="BL107" s="17" t="s">
        <v>537</v>
      </c>
      <c r="BM107" s="217" t="s">
        <v>1328</v>
      </c>
    </row>
    <row r="108" s="2" customFormat="1" ht="16.5" customHeight="1">
      <c r="A108" s="38"/>
      <c r="B108" s="39"/>
      <c r="C108" s="205" t="s">
        <v>7</v>
      </c>
      <c r="D108" s="205" t="s">
        <v>133</v>
      </c>
      <c r="E108" s="206" t="s">
        <v>262</v>
      </c>
      <c r="F108" s="207" t="s">
        <v>1329</v>
      </c>
      <c r="G108" s="208" t="s">
        <v>158</v>
      </c>
      <c r="H108" s="209">
        <v>15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42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537</v>
      </c>
      <c r="AT108" s="217" t="s">
        <v>133</v>
      </c>
      <c r="AU108" s="217" t="s">
        <v>81</v>
      </c>
      <c r="AY108" s="17" t="s">
        <v>131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79</v>
      </c>
      <c r="BK108" s="218">
        <f>ROUND(I108*H108,2)</f>
        <v>0</v>
      </c>
      <c r="BL108" s="17" t="s">
        <v>537</v>
      </c>
      <c r="BM108" s="217" t="s">
        <v>1330</v>
      </c>
    </row>
    <row r="109" s="2" customFormat="1" ht="16.5" customHeight="1">
      <c r="A109" s="38"/>
      <c r="B109" s="39"/>
      <c r="C109" s="205" t="s">
        <v>273</v>
      </c>
      <c r="D109" s="205" t="s">
        <v>133</v>
      </c>
      <c r="E109" s="206" t="s">
        <v>7</v>
      </c>
      <c r="F109" s="207" t="s">
        <v>1331</v>
      </c>
      <c r="G109" s="208" t="s">
        <v>158</v>
      </c>
      <c r="H109" s="209">
        <v>3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42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537</v>
      </c>
      <c r="AT109" s="217" t="s">
        <v>133</v>
      </c>
      <c r="AU109" s="217" t="s">
        <v>81</v>
      </c>
      <c r="AY109" s="17" t="s">
        <v>131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79</v>
      </c>
      <c r="BK109" s="218">
        <f>ROUND(I109*H109,2)</f>
        <v>0</v>
      </c>
      <c r="BL109" s="17" t="s">
        <v>537</v>
      </c>
      <c r="BM109" s="217" t="s">
        <v>1332</v>
      </c>
    </row>
    <row r="110" s="2" customFormat="1" ht="16.5" customHeight="1">
      <c r="A110" s="38"/>
      <c r="B110" s="39"/>
      <c r="C110" s="205" t="s">
        <v>279</v>
      </c>
      <c r="D110" s="205" t="s">
        <v>133</v>
      </c>
      <c r="E110" s="206" t="s">
        <v>273</v>
      </c>
      <c r="F110" s="207" t="s">
        <v>1333</v>
      </c>
      <c r="G110" s="208" t="s">
        <v>158</v>
      </c>
      <c r="H110" s="209">
        <v>3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42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537</v>
      </c>
      <c r="AT110" s="217" t="s">
        <v>133</v>
      </c>
      <c r="AU110" s="217" t="s">
        <v>81</v>
      </c>
      <c r="AY110" s="17" t="s">
        <v>131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79</v>
      </c>
      <c r="BK110" s="218">
        <f>ROUND(I110*H110,2)</f>
        <v>0</v>
      </c>
      <c r="BL110" s="17" t="s">
        <v>537</v>
      </c>
      <c r="BM110" s="217" t="s">
        <v>1334</v>
      </c>
    </row>
    <row r="111" s="2" customFormat="1" ht="24.15" customHeight="1">
      <c r="A111" s="38"/>
      <c r="B111" s="39"/>
      <c r="C111" s="205" t="s">
        <v>284</v>
      </c>
      <c r="D111" s="205" t="s">
        <v>133</v>
      </c>
      <c r="E111" s="206" t="s">
        <v>279</v>
      </c>
      <c r="F111" s="207" t="s">
        <v>1335</v>
      </c>
      <c r="G111" s="208" t="s">
        <v>1299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42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537</v>
      </c>
      <c r="AT111" s="217" t="s">
        <v>133</v>
      </c>
      <c r="AU111" s="217" t="s">
        <v>81</v>
      </c>
      <c r="AY111" s="17" t="s">
        <v>131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79</v>
      </c>
      <c r="BK111" s="218">
        <f>ROUND(I111*H111,2)</f>
        <v>0</v>
      </c>
      <c r="BL111" s="17" t="s">
        <v>537</v>
      </c>
      <c r="BM111" s="217" t="s">
        <v>1336</v>
      </c>
    </row>
    <row r="112" s="2" customFormat="1" ht="16.5" customHeight="1">
      <c r="A112" s="38"/>
      <c r="B112" s="39"/>
      <c r="C112" s="205" t="s">
        <v>290</v>
      </c>
      <c r="D112" s="205" t="s">
        <v>133</v>
      </c>
      <c r="E112" s="206" t="s">
        <v>284</v>
      </c>
      <c r="F112" s="207" t="s">
        <v>1337</v>
      </c>
      <c r="G112" s="208" t="s">
        <v>158</v>
      </c>
      <c r="H112" s="209">
        <v>738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42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537</v>
      </c>
      <c r="AT112" s="217" t="s">
        <v>133</v>
      </c>
      <c r="AU112" s="217" t="s">
        <v>81</v>
      </c>
      <c r="AY112" s="17" t="s">
        <v>131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79</v>
      </c>
      <c r="BK112" s="218">
        <f>ROUND(I112*H112,2)</f>
        <v>0</v>
      </c>
      <c r="BL112" s="17" t="s">
        <v>537</v>
      </c>
      <c r="BM112" s="217" t="s">
        <v>1338</v>
      </c>
    </row>
    <row r="113" s="2" customFormat="1" ht="21.75" customHeight="1">
      <c r="A113" s="38"/>
      <c r="B113" s="39"/>
      <c r="C113" s="205" t="s">
        <v>296</v>
      </c>
      <c r="D113" s="205" t="s">
        <v>133</v>
      </c>
      <c r="E113" s="206" t="s">
        <v>290</v>
      </c>
      <c r="F113" s="207" t="s">
        <v>1339</v>
      </c>
      <c r="G113" s="208" t="s">
        <v>1299</v>
      </c>
      <c r="H113" s="209">
        <v>33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42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537</v>
      </c>
      <c r="AT113" s="217" t="s">
        <v>133</v>
      </c>
      <c r="AU113" s="217" t="s">
        <v>81</v>
      </c>
      <c r="AY113" s="17" t="s">
        <v>131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79</v>
      </c>
      <c r="BK113" s="218">
        <f>ROUND(I113*H113,2)</f>
        <v>0</v>
      </c>
      <c r="BL113" s="17" t="s">
        <v>537</v>
      </c>
      <c r="BM113" s="217" t="s">
        <v>1340</v>
      </c>
    </row>
    <row r="114" s="2" customFormat="1" ht="16.5" customHeight="1">
      <c r="A114" s="38"/>
      <c r="B114" s="39"/>
      <c r="C114" s="205" t="s">
        <v>304</v>
      </c>
      <c r="D114" s="205" t="s">
        <v>133</v>
      </c>
      <c r="E114" s="206" t="s">
        <v>296</v>
      </c>
      <c r="F114" s="207" t="s">
        <v>1341</v>
      </c>
      <c r="G114" s="208" t="s">
        <v>1299</v>
      </c>
      <c r="H114" s="209">
        <v>1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42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537</v>
      </c>
      <c r="AT114" s="217" t="s">
        <v>133</v>
      </c>
      <c r="AU114" s="217" t="s">
        <v>81</v>
      </c>
      <c r="AY114" s="17" t="s">
        <v>131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79</v>
      </c>
      <c r="BK114" s="218">
        <f>ROUND(I114*H114,2)</f>
        <v>0</v>
      </c>
      <c r="BL114" s="17" t="s">
        <v>537</v>
      </c>
      <c r="BM114" s="217" t="s">
        <v>1342</v>
      </c>
    </row>
    <row r="115" s="2" customFormat="1" ht="16.5" customHeight="1">
      <c r="A115" s="38"/>
      <c r="B115" s="39"/>
      <c r="C115" s="205" t="s">
        <v>309</v>
      </c>
      <c r="D115" s="205" t="s">
        <v>133</v>
      </c>
      <c r="E115" s="206" t="s">
        <v>304</v>
      </c>
      <c r="F115" s="207" t="s">
        <v>1343</v>
      </c>
      <c r="G115" s="208" t="s">
        <v>1290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42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537</v>
      </c>
      <c r="AT115" s="217" t="s">
        <v>133</v>
      </c>
      <c r="AU115" s="217" t="s">
        <v>81</v>
      </c>
      <c r="AY115" s="17" t="s">
        <v>131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79</v>
      </c>
      <c r="BK115" s="218">
        <f>ROUND(I115*H115,2)</f>
        <v>0</v>
      </c>
      <c r="BL115" s="17" t="s">
        <v>537</v>
      </c>
      <c r="BM115" s="217" t="s">
        <v>1344</v>
      </c>
    </row>
    <row r="116" s="2" customFormat="1" ht="16.5" customHeight="1">
      <c r="A116" s="38"/>
      <c r="B116" s="39"/>
      <c r="C116" s="205" t="s">
        <v>314</v>
      </c>
      <c r="D116" s="205" t="s">
        <v>133</v>
      </c>
      <c r="E116" s="206" t="s">
        <v>309</v>
      </c>
      <c r="F116" s="207" t="s">
        <v>1345</v>
      </c>
      <c r="G116" s="208" t="s">
        <v>1346</v>
      </c>
      <c r="H116" s="209">
        <v>20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42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537</v>
      </c>
      <c r="AT116" s="217" t="s">
        <v>133</v>
      </c>
      <c r="AU116" s="217" t="s">
        <v>81</v>
      </c>
      <c r="AY116" s="17" t="s">
        <v>131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79</v>
      </c>
      <c r="BK116" s="218">
        <f>ROUND(I116*H116,2)</f>
        <v>0</v>
      </c>
      <c r="BL116" s="17" t="s">
        <v>537</v>
      </c>
      <c r="BM116" s="217" t="s">
        <v>1347</v>
      </c>
    </row>
    <row r="117" s="2" customFormat="1" ht="16.5" customHeight="1">
      <c r="A117" s="38"/>
      <c r="B117" s="39"/>
      <c r="C117" s="205" t="s">
        <v>321</v>
      </c>
      <c r="D117" s="205" t="s">
        <v>133</v>
      </c>
      <c r="E117" s="206" t="s">
        <v>314</v>
      </c>
      <c r="F117" s="207" t="s">
        <v>1348</v>
      </c>
      <c r="G117" s="208" t="s">
        <v>1349</v>
      </c>
      <c r="H117" s="209">
        <v>1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42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537</v>
      </c>
      <c r="AT117" s="217" t="s">
        <v>133</v>
      </c>
      <c r="AU117" s="217" t="s">
        <v>81</v>
      </c>
      <c r="AY117" s="17" t="s">
        <v>131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79</v>
      </c>
      <c r="BK117" s="218">
        <f>ROUND(I117*H117,2)</f>
        <v>0</v>
      </c>
      <c r="BL117" s="17" t="s">
        <v>537</v>
      </c>
      <c r="BM117" s="217" t="s">
        <v>1350</v>
      </c>
    </row>
    <row r="118" s="2" customFormat="1" ht="16.5" customHeight="1">
      <c r="A118" s="38"/>
      <c r="B118" s="39"/>
      <c r="C118" s="205" t="s">
        <v>330</v>
      </c>
      <c r="D118" s="205" t="s">
        <v>133</v>
      </c>
      <c r="E118" s="206" t="s">
        <v>321</v>
      </c>
      <c r="F118" s="207" t="s">
        <v>1351</v>
      </c>
      <c r="G118" s="208" t="s">
        <v>1290</v>
      </c>
      <c r="H118" s="209">
        <v>1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42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537</v>
      </c>
      <c r="AT118" s="217" t="s">
        <v>133</v>
      </c>
      <c r="AU118" s="217" t="s">
        <v>81</v>
      </c>
      <c r="AY118" s="17" t="s">
        <v>131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79</v>
      </c>
      <c r="BK118" s="218">
        <f>ROUND(I118*H118,2)</f>
        <v>0</v>
      </c>
      <c r="BL118" s="17" t="s">
        <v>537</v>
      </c>
      <c r="BM118" s="217" t="s">
        <v>1352</v>
      </c>
    </row>
    <row r="119" s="2" customFormat="1" ht="16.5" customHeight="1">
      <c r="A119" s="38"/>
      <c r="B119" s="39"/>
      <c r="C119" s="205" t="s">
        <v>335</v>
      </c>
      <c r="D119" s="205" t="s">
        <v>133</v>
      </c>
      <c r="E119" s="206" t="s">
        <v>330</v>
      </c>
      <c r="F119" s="207" t="s">
        <v>1353</v>
      </c>
      <c r="G119" s="208" t="s">
        <v>1354</v>
      </c>
      <c r="H119" s="209">
        <v>1</v>
      </c>
      <c r="I119" s="210"/>
      <c r="J119" s="211">
        <f>ROUND(I119*H119,2)</f>
        <v>0</v>
      </c>
      <c r="K119" s="212"/>
      <c r="L119" s="44"/>
      <c r="M119" s="274" t="s">
        <v>19</v>
      </c>
      <c r="N119" s="275" t="s">
        <v>42</v>
      </c>
      <c r="O119" s="272"/>
      <c r="P119" s="276">
        <f>O119*H119</f>
        <v>0</v>
      </c>
      <c r="Q119" s="276">
        <v>0</v>
      </c>
      <c r="R119" s="276">
        <f>Q119*H119</f>
        <v>0</v>
      </c>
      <c r="S119" s="276">
        <v>0</v>
      </c>
      <c r="T119" s="27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537</v>
      </c>
      <c r="AT119" s="217" t="s">
        <v>133</v>
      </c>
      <c r="AU119" s="217" t="s">
        <v>81</v>
      </c>
      <c r="AY119" s="17" t="s">
        <v>131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79</v>
      </c>
      <c r="BK119" s="218">
        <f>ROUND(I119*H119,2)</f>
        <v>0</v>
      </c>
      <c r="BL119" s="17" t="s">
        <v>537</v>
      </c>
      <c r="BM119" s="217" t="s">
        <v>1355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6OgGbgzkDlWgLlOrakICGXwb1G9dVbLOLyrc5iQT9saU0dT6FvDc6S6wRB2vaAeiJmpgtxeFM1byhSoPZ+sXRA==" hashValue="gKU+sq/9yU9ekMZPpkVotZaUtpARssWOk/4JBqYwaN0GwasduHCFbEi6xsGx9vw0u+w43D5H199bUHOTSDGb3Q==" algorithmName="SHA-512" password="C68C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Stavební úpravy objektu č.p.910 Bílovec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1356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ROUND((SUM(BE80:BE91)),  2)</f>
        <v>0</v>
      </c>
      <c r="G33" s="38"/>
      <c r="H33" s="38"/>
      <c r="I33" s="148">
        <v>0.20999999999999999</v>
      </c>
      <c r="J33" s="147">
        <f>ROUND(((SUM(BE80:BE91))*I33),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ROUND((SUM(BF80:BF91)),  2)</f>
        <v>0</v>
      </c>
      <c r="G34" s="38"/>
      <c r="H34" s="38"/>
      <c r="I34" s="148">
        <v>0.14999999999999999</v>
      </c>
      <c r="J34" s="147">
        <f>ROUND(((SUM(BF80:BF91))*I34),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ROUND((SUM(BG80:BG91)),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ROUND((SUM(BH80:BH91)),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ROUND((SUM(BI80:BI91)),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objektu č.p.910 Bílovec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Gymnázium Mikuláše Koperníka Bílovec</v>
      </c>
      <c r="G54" s="40"/>
      <c r="H54" s="40"/>
      <c r="I54" s="32" t="s">
        <v>31</v>
      </c>
      <c r="J54" s="36" t="str">
        <f>E21</f>
        <v>ing.arch. Tomáš Kudělka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1357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116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Stavební úpravy objektu č.p.910 Bílovec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04 - VRN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15. 4. 2023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25</v>
      </c>
      <c r="D76" s="40"/>
      <c r="E76" s="40"/>
      <c r="F76" s="27" t="str">
        <f>E15</f>
        <v>Gymnázium Mikuláše Koperníka Bílovec</v>
      </c>
      <c r="G76" s="40"/>
      <c r="H76" s="40"/>
      <c r="I76" s="32" t="s">
        <v>31</v>
      </c>
      <c r="J76" s="36" t="str">
        <f>E21</f>
        <v>ing.arch. Tomáš Kudělka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117</v>
      </c>
      <c r="D79" s="180" t="s">
        <v>56</v>
      </c>
      <c r="E79" s="180" t="s">
        <v>52</v>
      </c>
      <c r="F79" s="180" t="s">
        <v>53</v>
      </c>
      <c r="G79" s="180" t="s">
        <v>118</v>
      </c>
      <c r="H79" s="180" t="s">
        <v>119</v>
      </c>
      <c r="I79" s="180" t="s">
        <v>120</v>
      </c>
      <c r="J79" s="181" t="s">
        <v>96</v>
      </c>
      <c r="K79" s="182" t="s">
        <v>121</v>
      </c>
      <c r="L79" s="183"/>
      <c r="M79" s="92" t="s">
        <v>19</v>
      </c>
      <c r="N79" s="93" t="s">
        <v>41</v>
      </c>
      <c r="O79" s="93" t="s">
        <v>122</v>
      </c>
      <c r="P79" s="93" t="s">
        <v>123</v>
      </c>
      <c r="Q79" s="93" t="s">
        <v>124</v>
      </c>
      <c r="R79" s="93" t="s">
        <v>125</v>
      </c>
      <c r="S79" s="93" t="s">
        <v>126</v>
      </c>
      <c r="T79" s="94" t="s">
        <v>127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128</v>
      </c>
      <c r="D80" s="40"/>
      <c r="E80" s="40"/>
      <c r="F80" s="40"/>
      <c r="G80" s="40"/>
      <c r="H80" s="40"/>
      <c r="I80" s="40"/>
      <c r="J80" s="184">
        <f>BK80</f>
        <v>0</v>
      </c>
      <c r="K80" s="40"/>
      <c r="L80" s="44"/>
      <c r="M80" s="95"/>
      <c r="N80" s="185"/>
      <c r="O80" s="96"/>
      <c r="P80" s="186">
        <f>P81</f>
        <v>0</v>
      </c>
      <c r="Q80" s="96"/>
      <c r="R80" s="186">
        <f>R81</f>
        <v>0</v>
      </c>
      <c r="S80" s="96"/>
      <c r="T80" s="187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70</v>
      </c>
      <c r="AU80" s="17" t="s">
        <v>97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70</v>
      </c>
      <c r="E81" s="192" t="s">
        <v>89</v>
      </c>
      <c r="F81" s="192" t="s">
        <v>1358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SUM(P82:P91)</f>
        <v>0</v>
      </c>
      <c r="Q81" s="197"/>
      <c r="R81" s="198">
        <f>SUM(R82:R91)</f>
        <v>0</v>
      </c>
      <c r="S81" s="197"/>
      <c r="T81" s="199">
        <f>SUM(T82:T91)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162</v>
      </c>
      <c r="AT81" s="201" t="s">
        <v>70</v>
      </c>
      <c r="AU81" s="201" t="s">
        <v>71</v>
      </c>
      <c r="AY81" s="200" t="s">
        <v>131</v>
      </c>
      <c r="BK81" s="202">
        <f>SUM(BK82:BK91)</f>
        <v>0</v>
      </c>
    </row>
    <row r="82" s="2" customFormat="1" ht="16.5" customHeight="1">
      <c r="A82" s="38"/>
      <c r="B82" s="39"/>
      <c r="C82" s="205" t="s">
        <v>79</v>
      </c>
      <c r="D82" s="205" t="s">
        <v>133</v>
      </c>
      <c r="E82" s="206" t="s">
        <v>1359</v>
      </c>
      <c r="F82" s="207" t="s">
        <v>1360</v>
      </c>
      <c r="G82" s="208" t="s">
        <v>957</v>
      </c>
      <c r="H82" s="209">
        <v>1</v>
      </c>
      <c r="I82" s="210"/>
      <c r="J82" s="211">
        <f>ROUND(I82*H82,2)</f>
        <v>0</v>
      </c>
      <c r="K82" s="212"/>
      <c r="L82" s="44"/>
      <c r="M82" s="213" t="s">
        <v>19</v>
      </c>
      <c r="N82" s="214" t="s">
        <v>42</v>
      </c>
      <c r="O82" s="84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7" t="s">
        <v>1361</v>
      </c>
      <c r="AT82" s="217" t="s">
        <v>133</v>
      </c>
      <c r="AU82" s="217" t="s">
        <v>79</v>
      </c>
      <c r="AY82" s="17" t="s">
        <v>131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7" t="s">
        <v>79</v>
      </c>
      <c r="BK82" s="218">
        <f>ROUND(I82*H82,2)</f>
        <v>0</v>
      </c>
      <c r="BL82" s="17" t="s">
        <v>1361</v>
      </c>
      <c r="BM82" s="217" t="s">
        <v>1362</v>
      </c>
    </row>
    <row r="83" s="2" customFormat="1">
      <c r="A83" s="38"/>
      <c r="B83" s="39"/>
      <c r="C83" s="40"/>
      <c r="D83" s="219" t="s">
        <v>139</v>
      </c>
      <c r="E83" s="40"/>
      <c r="F83" s="220" t="s">
        <v>1363</v>
      </c>
      <c r="G83" s="40"/>
      <c r="H83" s="40"/>
      <c r="I83" s="221"/>
      <c r="J83" s="40"/>
      <c r="K83" s="40"/>
      <c r="L83" s="44"/>
      <c r="M83" s="222"/>
      <c r="N83" s="22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139</v>
      </c>
      <c r="AU83" s="17" t="s">
        <v>79</v>
      </c>
    </row>
    <row r="84" s="2" customFormat="1" ht="24.15" customHeight="1">
      <c r="A84" s="38"/>
      <c r="B84" s="39"/>
      <c r="C84" s="205" t="s">
        <v>81</v>
      </c>
      <c r="D84" s="205" t="s">
        <v>133</v>
      </c>
      <c r="E84" s="206" t="s">
        <v>1364</v>
      </c>
      <c r="F84" s="207" t="s">
        <v>1365</v>
      </c>
      <c r="G84" s="208" t="s">
        <v>957</v>
      </c>
      <c r="H84" s="209">
        <v>1</v>
      </c>
      <c r="I84" s="210"/>
      <c r="J84" s="211">
        <f>ROUND(I84*H84,2)</f>
        <v>0</v>
      </c>
      <c r="K84" s="212"/>
      <c r="L84" s="44"/>
      <c r="M84" s="213" t="s">
        <v>19</v>
      </c>
      <c r="N84" s="214" t="s">
        <v>42</v>
      </c>
      <c r="O84" s="8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7" t="s">
        <v>1361</v>
      </c>
      <c r="AT84" s="217" t="s">
        <v>133</v>
      </c>
      <c r="AU84" s="217" t="s">
        <v>79</v>
      </c>
      <c r="AY84" s="17" t="s">
        <v>131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79</v>
      </c>
      <c r="BK84" s="218">
        <f>ROUND(I84*H84,2)</f>
        <v>0</v>
      </c>
      <c r="BL84" s="17" t="s">
        <v>1361</v>
      </c>
      <c r="BM84" s="217" t="s">
        <v>1366</v>
      </c>
    </row>
    <row r="85" s="2" customFormat="1">
      <c r="A85" s="38"/>
      <c r="B85" s="39"/>
      <c r="C85" s="40"/>
      <c r="D85" s="219" t="s">
        <v>139</v>
      </c>
      <c r="E85" s="40"/>
      <c r="F85" s="220" t="s">
        <v>1367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139</v>
      </c>
      <c r="AU85" s="17" t="s">
        <v>79</v>
      </c>
    </row>
    <row r="86" s="2" customFormat="1" ht="16.5" customHeight="1">
      <c r="A86" s="38"/>
      <c r="B86" s="39"/>
      <c r="C86" s="205" t="s">
        <v>149</v>
      </c>
      <c r="D86" s="205" t="s">
        <v>133</v>
      </c>
      <c r="E86" s="206" t="s">
        <v>1368</v>
      </c>
      <c r="F86" s="207" t="s">
        <v>1369</v>
      </c>
      <c r="G86" s="208" t="s">
        <v>957</v>
      </c>
      <c r="H86" s="209">
        <v>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42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1361</v>
      </c>
      <c r="AT86" s="217" t="s">
        <v>133</v>
      </c>
      <c r="AU86" s="217" t="s">
        <v>79</v>
      </c>
      <c r="AY86" s="17" t="s">
        <v>131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79</v>
      </c>
      <c r="BK86" s="218">
        <f>ROUND(I86*H86,2)</f>
        <v>0</v>
      </c>
      <c r="BL86" s="17" t="s">
        <v>1361</v>
      </c>
      <c r="BM86" s="217" t="s">
        <v>1370</v>
      </c>
    </row>
    <row r="87" s="2" customFormat="1">
      <c r="A87" s="38"/>
      <c r="B87" s="39"/>
      <c r="C87" s="40"/>
      <c r="D87" s="219" t="s">
        <v>139</v>
      </c>
      <c r="E87" s="40"/>
      <c r="F87" s="220" t="s">
        <v>1371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139</v>
      </c>
      <c r="AU87" s="17" t="s">
        <v>79</v>
      </c>
    </row>
    <row r="88" s="2" customFormat="1" ht="16.5" customHeight="1">
      <c r="A88" s="38"/>
      <c r="B88" s="39"/>
      <c r="C88" s="205" t="s">
        <v>137</v>
      </c>
      <c r="D88" s="205" t="s">
        <v>133</v>
      </c>
      <c r="E88" s="206" t="s">
        <v>1372</v>
      </c>
      <c r="F88" s="207" t="s">
        <v>1373</v>
      </c>
      <c r="G88" s="208" t="s">
        <v>957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42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1361</v>
      </c>
      <c r="AT88" s="217" t="s">
        <v>133</v>
      </c>
      <c r="AU88" s="217" t="s">
        <v>79</v>
      </c>
      <c r="AY88" s="17" t="s">
        <v>131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79</v>
      </c>
      <c r="BK88" s="218">
        <f>ROUND(I88*H88,2)</f>
        <v>0</v>
      </c>
      <c r="BL88" s="17" t="s">
        <v>1361</v>
      </c>
      <c r="BM88" s="217" t="s">
        <v>1374</v>
      </c>
    </row>
    <row r="89" s="2" customFormat="1">
      <c r="A89" s="38"/>
      <c r="B89" s="39"/>
      <c r="C89" s="40"/>
      <c r="D89" s="219" t="s">
        <v>139</v>
      </c>
      <c r="E89" s="40"/>
      <c r="F89" s="220" t="s">
        <v>1375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139</v>
      </c>
      <c r="AU89" s="17" t="s">
        <v>79</v>
      </c>
    </row>
    <row r="90" s="2" customFormat="1" ht="37.8" customHeight="1">
      <c r="A90" s="38"/>
      <c r="B90" s="39"/>
      <c r="C90" s="205" t="s">
        <v>162</v>
      </c>
      <c r="D90" s="205" t="s">
        <v>133</v>
      </c>
      <c r="E90" s="206" t="s">
        <v>1376</v>
      </c>
      <c r="F90" s="207" t="s">
        <v>1377</v>
      </c>
      <c r="G90" s="208" t="s">
        <v>1378</v>
      </c>
      <c r="H90" s="209">
        <v>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42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1361</v>
      </c>
      <c r="AT90" s="217" t="s">
        <v>133</v>
      </c>
      <c r="AU90" s="217" t="s">
        <v>79</v>
      </c>
      <c r="AY90" s="17" t="s">
        <v>131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79</v>
      </c>
      <c r="BK90" s="218">
        <f>ROUND(I90*H90,2)</f>
        <v>0</v>
      </c>
      <c r="BL90" s="17" t="s">
        <v>1361</v>
      </c>
      <c r="BM90" s="217" t="s">
        <v>1379</v>
      </c>
    </row>
    <row r="91" s="2" customFormat="1">
      <c r="A91" s="38"/>
      <c r="B91" s="39"/>
      <c r="C91" s="40"/>
      <c r="D91" s="226" t="s">
        <v>462</v>
      </c>
      <c r="E91" s="40"/>
      <c r="F91" s="268" t="s">
        <v>1380</v>
      </c>
      <c r="G91" s="40"/>
      <c r="H91" s="40"/>
      <c r="I91" s="221"/>
      <c r="J91" s="40"/>
      <c r="K91" s="40"/>
      <c r="L91" s="44"/>
      <c r="M91" s="270"/>
      <c r="N91" s="271"/>
      <c r="O91" s="272"/>
      <c r="P91" s="272"/>
      <c r="Q91" s="272"/>
      <c r="R91" s="272"/>
      <c r="S91" s="272"/>
      <c r="T91" s="273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462</v>
      </c>
      <c r="AU91" s="17" t="s">
        <v>79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BcJB4+MWbLcbHb6QfsTcJpAEH90kv700jMd9lYL/1fxmKmd/l7WKK+rH6qyrTEm9PCdefcFx9DqGil1ERV113g==" hashValue="2JnRoUr7F+CQdRGaMECFGyA95y5NBwD9pgCrshgBGoz/z51/XO/QCTwLIpk17DTbu8E7bEjkkAq8/hY4SPd/0g==" algorithmName="SHA-512" password="C68C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1/032002000"/>
    <hyperlink ref="F85" r:id="rId2" display="https://podminky.urs.cz/item/CS_URS_2023_01/034203000"/>
    <hyperlink ref="F87" r:id="rId3" display="https://podminky.urs.cz/item/CS_URS_2023_01/035002000"/>
    <hyperlink ref="F89" r:id="rId4" display="https://podminky.urs.cz/item/CS_URS_2022_01/01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DESKTOP-GN17150\Ivana</dc:creator>
  <cp:lastModifiedBy>DESKTOP-GN17150\Ivana</cp:lastModifiedBy>
  <dcterms:created xsi:type="dcterms:W3CDTF">2023-04-20T17:34:09Z</dcterms:created>
  <dcterms:modified xsi:type="dcterms:W3CDTF">2023-04-20T17:34:17Z</dcterms:modified>
</cp:coreProperties>
</file>